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0" yWindow="0" windowWidth="15360" windowHeight="7845" tabRatio="743" firstSheet="1" activeTab="1"/>
  </bookViews>
  <sheets>
    <sheet name="Configuration" sheetId="38" state="hidden" r:id="rId1"/>
    <sheet name="MAKLUMAT MURID" sheetId="1" r:id="rId2"/>
    <sheet name="BM" sheetId="36" r:id="rId3"/>
    <sheet name="BI" sheetId="4" r:id="rId4"/>
    <sheet name="BC" sheetId="15" r:id="rId5"/>
    <sheet name="BT" sheetId="16" r:id="rId6"/>
    <sheet name="PM" sheetId="5" r:id="rId7"/>
    <sheet name="PI" sheetId="18" r:id="rId8"/>
    <sheet name="KD" sheetId="17" r:id="rId9"/>
    <sheet name="FK" sheetId="19" r:id="rId10"/>
    <sheet name="KE" sheetId="20" r:id="rId11"/>
    <sheet name="SA" sheetId="21" r:id="rId12"/>
    <sheet name="MA" sheetId="22" r:id="rId13"/>
    <sheet name="KM" sheetId="23" r:id="rId14"/>
    <sheet name="LAPORAN MURID" sheetId="31" r:id="rId15"/>
    <sheet name="IPPK" sheetId="37" r:id="rId16"/>
    <sheet name="IKMTS" sheetId="33" r:id="rId17"/>
    <sheet name="TAFSIRAN" sheetId="32" state="hidden" r:id="rId18"/>
  </sheets>
  <definedNames>
    <definedName name="_xlnm._FilterDatabase" localSheetId="7" hidden="1">PI!$A$9:$D$48</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4" i="1" l="1"/>
  <c r="F14" i="1"/>
  <c r="Y15" i="1"/>
  <c r="F15" i="1"/>
  <c r="Y16" i="1"/>
  <c r="F16" i="1"/>
  <c r="Y17" i="1"/>
  <c r="F17" i="1"/>
  <c r="Y18" i="1"/>
  <c r="F18" i="1"/>
  <c r="Y19" i="1"/>
  <c r="F19" i="1"/>
  <c r="Y20" i="1"/>
  <c r="F20" i="1"/>
  <c r="Y21" i="1"/>
  <c r="F21" i="1"/>
  <c r="Y22" i="1"/>
  <c r="F22" i="1"/>
  <c r="Y23" i="1"/>
  <c r="F23" i="1"/>
  <c r="Y24" i="1"/>
  <c r="F24" i="1"/>
  <c r="Y25" i="1"/>
  <c r="F25" i="1"/>
  <c r="Y26" i="1"/>
  <c r="F26" i="1"/>
  <c r="Y27" i="1"/>
  <c r="F27" i="1"/>
  <c r="Y28" i="1"/>
  <c r="F28" i="1"/>
  <c r="Y29" i="1"/>
  <c r="F29" i="1"/>
  <c r="Y30" i="1"/>
  <c r="F30" i="1"/>
  <c r="Y31" i="1"/>
  <c r="F31" i="1"/>
  <c r="Y32" i="1"/>
  <c r="F32" i="1"/>
  <c r="Y33" i="1"/>
  <c r="F33" i="1"/>
  <c r="Y34" i="1"/>
  <c r="F34" i="1"/>
  <c r="Y35" i="1"/>
  <c r="F35" i="1"/>
  <c r="Y36" i="1"/>
  <c r="F36" i="1"/>
  <c r="Y37" i="1"/>
  <c r="F37" i="1"/>
  <c r="Y38" i="1"/>
  <c r="F38" i="1"/>
  <c r="Y39" i="1"/>
  <c r="F39" i="1"/>
  <c r="Y40" i="1"/>
  <c r="F40" i="1"/>
  <c r="Y41" i="1"/>
  <c r="F41" i="1"/>
  <c r="Y42" i="1"/>
  <c r="F42" i="1"/>
  <c r="Y43" i="1"/>
  <c r="F43" i="1"/>
  <c r="Y44" i="1"/>
  <c r="F44" i="1"/>
  <c r="Y45" i="1"/>
  <c r="F45" i="1"/>
  <c r="Y46" i="1"/>
  <c r="F46" i="1"/>
  <c r="Y47" i="1"/>
  <c r="F47" i="1"/>
  <c r="Y48" i="1"/>
  <c r="F48" i="1"/>
  <c r="Y49" i="1"/>
  <c r="F49" i="1"/>
  <c r="Y50" i="1"/>
  <c r="F50" i="1"/>
  <c r="Y51" i="1"/>
  <c r="F51" i="1"/>
  <c r="O52" i="1"/>
  <c r="P52" i="1"/>
  <c r="Q52" i="1"/>
  <c r="R52" i="1"/>
  <c r="W52" i="1"/>
  <c r="Y52" i="1"/>
  <c r="F52" i="1"/>
  <c r="O13" i="1"/>
  <c r="P13" i="1"/>
  <c r="Q13" i="1"/>
  <c r="R13" i="1"/>
  <c r="W13" i="1"/>
  <c r="Y13" i="1"/>
  <c r="F13" i="1"/>
  <c r="O14" i="1"/>
  <c r="P14" i="1"/>
  <c r="Q14" i="1"/>
  <c r="R14" i="1"/>
  <c r="W14" i="1"/>
  <c r="O15" i="1"/>
  <c r="P15" i="1"/>
  <c r="Q15" i="1"/>
  <c r="R15" i="1"/>
  <c r="W15" i="1"/>
  <c r="O16" i="1"/>
  <c r="P16" i="1"/>
  <c r="Q16" i="1"/>
  <c r="R16" i="1"/>
  <c r="W16" i="1"/>
  <c r="O17" i="1"/>
  <c r="P17" i="1"/>
  <c r="Q17" i="1"/>
  <c r="R17" i="1"/>
  <c r="W17" i="1"/>
  <c r="O18" i="1"/>
  <c r="P18" i="1"/>
  <c r="Q18" i="1"/>
  <c r="R18" i="1"/>
  <c r="W18" i="1"/>
  <c r="O19" i="1"/>
  <c r="P19" i="1"/>
  <c r="Q19" i="1"/>
  <c r="R19" i="1"/>
  <c r="W19" i="1"/>
  <c r="O20" i="1"/>
  <c r="P20" i="1"/>
  <c r="Q20" i="1"/>
  <c r="R20" i="1"/>
  <c r="W20" i="1"/>
  <c r="O21" i="1"/>
  <c r="P21" i="1"/>
  <c r="Q21" i="1"/>
  <c r="R21" i="1"/>
  <c r="W21" i="1"/>
  <c r="O22" i="1"/>
  <c r="P22" i="1"/>
  <c r="Q22" i="1"/>
  <c r="R22" i="1"/>
  <c r="W22" i="1"/>
  <c r="O23" i="1"/>
  <c r="P23" i="1"/>
  <c r="Q23" i="1"/>
  <c r="R23" i="1"/>
  <c r="W23" i="1"/>
  <c r="O24" i="1"/>
  <c r="P24" i="1"/>
  <c r="Q24" i="1"/>
  <c r="R24" i="1"/>
  <c r="W24" i="1"/>
  <c r="O25" i="1"/>
  <c r="P25" i="1"/>
  <c r="Q25" i="1"/>
  <c r="R25" i="1"/>
  <c r="W25" i="1"/>
  <c r="O26" i="1"/>
  <c r="P26" i="1"/>
  <c r="Q26" i="1"/>
  <c r="R26" i="1"/>
  <c r="W26" i="1"/>
  <c r="O27" i="1"/>
  <c r="P27" i="1"/>
  <c r="Q27" i="1"/>
  <c r="R27" i="1"/>
  <c r="W27" i="1"/>
  <c r="O28" i="1"/>
  <c r="P28" i="1"/>
  <c r="Q28" i="1"/>
  <c r="R28" i="1"/>
  <c r="W28" i="1"/>
  <c r="O29" i="1"/>
  <c r="P29" i="1"/>
  <c r="Q29" i="1"/>
  <c r="R29" i="1"/>
  <c r="W29" i="1"/>
  <c r="O30" i="1"/>
  <c r="P30" i="1"/>
  <c r="Q30" i="1"/>
  <c r="R30" i="1"/>
  <c r="W30" i="1"/>
  <c r="O31" i="1"/>
  <c r="P31" i="1"/>
  <c r="Q31" i="1"/>
  <c r="R31" i="1"/>
  <c r="W31" i="1"/>
  <c r="O32" i="1"/>
  <c r="P32" i="1"/>
  <c r="Q32" i="1"/>
  <c r="R32" i="1"/>
  <c r="W32" i="1"/>
  <c r="O33" i="1"/>
  <c r="P33" i="1"/>
  <c r="Q33" i="1"/>
  <c r="R33" i="1"/>
  <c r="W33" i="1"/>
  <c r="O34" i="1"/>
  <c r="P34" i="1"/>
  <c r="Q34" i="1"/>
  <c r="R34" i="1"/>
  <c r="W34" i="1"/>
  <c r="O35" i="1"/>
  <c r="P35" i="1"/>
  <c r="Q35" i="1"/>
  <c r="R35" i="1"/>
  <c r="W35" i="1"/>
  <c r="O36" i="1"/>
  <c r="P36" i="1"/>
  <c r="Q36" i="1"/>
  <c r="R36" i="1"/>
  <c r="W36" i="1"/>
  <c r="O37" i="1"/>
  <c r="P37" i="1"/>
  <c r="Q37" i="1"/>
  <c r="R37" i="1"/>
  <c r="W37" i="1"/>
  <c r="O38" i="1"/>
  <c r="P38" i="1"/>
  <c r="Q38" i="1"/>
  <c r="R38" i="1"/>
  <c r="W38" i="1"/>
  <c r="O39" i="1"/>
  <c r="P39" i="1"/>
  <c r="Q39" i="1"/>
  <c r="R39" i="1"/>
  <c r="W39" i="1"/>
  <c r="O40" i="1"/>
  <c r="P40" i="1"/>
  <c r="Q40" i="1"/>
  <c r="R40" i="1"/>
  <c r="W40" i="1"/>
  <c r="O41" i="1"/>
  <c r="P41" i="1"/>
  <c r="Q41" i="1"/>
  <c r="R41" i="1"/>
  <c r="W41" i="1"/>
  <c r="O42" i="1"/>
  <c r="P42" i="1"/>
  <c r="Q42" i="1"/>
  <c r="R42" i="1"/>
  <c r="W42" i="1"/>
  <c r="O43" i="1"/>
  <c r="P43" i="1"/>
  <c r="Q43" i="1"/>
  <c r="R43" i="1"/>
  <c r="W43" i="1"/>
  <c r="O44" i="1"/>
  <c r="P44" i="1"/>
  <c r="Q44" i="1"/>
  <c r="R44" i="1"/>
  <c r="W44" i="1"/>
  <c r="O45" i="1"/>
  <c r="P45" i="1"/>
  <c r="Q45" i="1"/>
  <c r="R45" i="1"/>
  <c r="W45" i="1"/>
  <c r="O46" i="1"/>
  <c r="P46" i="1"/>
  <c r="Q46" i="1"/>
  <c r="R46" i="1"/>
  <c r="W46" i="1"/>
  <c r="O47" i="1"/>
  <c r="P47" i="1"/>
  <c r="Q47" i="1"/>
  <c r="R47" i="1"/>
  <c r="W47" i="1"/>
  <c r="O48" i="1"/>
  <c r="P48" i="1"/>
  <c r="Q48" i="1"/>
  <c r="R48" i="1"/>
  <c r="W48" i="1"/>
  <c r="O49" i="1"/>
  <c r="P49" i="1"/>
  <c r="Q49" i="1"/>
  <c r="R49" i="1"/>
  <c r="W49" i="1"/>
  <c r="O50" i="1"/>
  <c r="P50" i="1"/>
  <c r="Q50" i="1"/>
  <c r="R50" i="1"/>
  <c r="W50" i="1"/>
  <c r="O51" i="1"/>
  <c r="P51" i="1"/>
  <c r="Q51" i="1"/>
  <c r="R51" i="1"/>
  <c r="W51" i="1"/>
  <c r="B34" i="33"/>
  <c r="Q34" i="33"/>
  <c r="R34" i="33"/>
  <c r="U34" i="33"/>
  <c r="S34" i="33"/>
  <c r="T34" i="33"/>
  <c r="V34" i="33"/>
  <c r="J34" i="33"/>
  <c r="B35" i="33"/>
  <c r="Q35" i="33"/>
  <c r="R35" i="33"/>
  <c r="U35" i="33"/>
  <c r="S35" i="33"/>
  <c r="T35" i="33"/>
  <c r="V35" i="33"/>
  <c r="J35" i="33"/>
  <c r="B36" i="33"/>
  <c r="Q36" i="33"/>
  <c r="R36" i="33"/>
  <c r="U36" i="33"/>
  <c r="S36" i="33"/>
  <c r="T36" i="33"/>
  <c r="V36" i="33"/>
  <c r="J36" i="33"/>
  <c r="B37" i="33"/>
  <c r="Q37" i="33"/>
  <c r="R37" i="33"/>
  <c r="U37" i="33"/>
  <c r="S37" i="33"/>
  <c r="T37" i="33"/>
  <c r="V37" i="33"/>
  <c r="J37" i="33"/>
  <c r="B38" i="33"/>
  <c r="Q38" i="33"/>
  <c r="R38" i="33"/>
  <c r="U38" i="33"/>
  <c r="S38" i="33"/>
  <c r="T38" i="33"/>
  <c r="V38" i="33"/>
  <c r="J38" i="33"/>
  <c r="B39" i="33"/>
  <c r="Q39" i="33"/>
  <c r="R39" i="33"/>
  <c r="U39" i="33"/>
  <c r="S39" i="33"/>
  <c r="T39" i="33"/>
  <c r="V39" i="33"/>
  <c r="J39" i="33"/>
  <c r="B40" i="33"/>
  <c r="Q40" i="33"/>
  <c r="R40" i="33"/>
  <c r="U40" i="33"/>
  <c r="S40" i="33"/>
  <c r="T40" i="33"/>
  <c r="V40" i="33"/>
  <c r="J40" i="33"/>
  <c r="B41" i="33"/>
  <c r="Q41" i="33"/>
  <c r="R41" i="33"/>
  <c r="U41" i="33"/>
  <c r="S41" i="33"/>
  <c r="T41" i="33"/>
  <c r="V41" i="33"/>
  <c r="J41" i="33"/>
  <c r="B42" i="33"/>
  <c r="Q42" i="33"/>
  <c r="R42" i="33"/>
  <c r="U42" i="33"/>
  <c r="S42" i="33"/>
  <c r="T42" i="33"/>
  <c r="V42" i="33"/>
  <c r="J42" i="33"/>
  <c r="B43" i="33"/>
  <c r="Q43" i="33"/>
  <c r="R43" i="33"/>
  <c r="U43" i="33"/>
  <c r="S43" i="33"/>
  <c r="T43" i="33"/>
  <c r="V43" i="33"/>
  <c r="J43" i="33"/>
  <c r="B44" i="33"/>
  <c r="Q44" i="33"/>
  <c r="R44" i="33"/>
  <c r="U44" i="33"/>
  <c r="S44" i="33"/>
  <c r="T44" i="33"/>
  <c r="V44" i="33"/>
  <c r="J44" i="33"/>
  <c r="B23" i="33"/>
  <c r="Q23" i="33"/>
  <c r="R23" i="33"/>
  <c r="U23" i="33"/>
  <c r="S23" i="33"/>
  <c r="T23" i="33"/>
  <c r="V23" i="33"/>
  <c r="J23" i="33"/>
  <c r="B24" i="33"/>
  <c r="Q24" i="33"/>
  <c r="R24" i="33"/>
  <c r="U24" i="33"/>
  <c r="S24" i="33"/>
  <c r="T24" i="33"/>
  <c r="V24" i="33"/>
  <c r="J24" i="33"/>
  <c r="B25" i="33"/>
  <c r="Q25" i="33"/>
  <c r="R25" i="33"/>
  <c r="U25" i="33"/>
  <c r="S25" i="33"/>
  <c r="T25" i="33"/>
  <c r="V25" i="33"/>
  <c r="J25" i="33"/>
  <c r="B26" i="33"/>
  <c r="Q26" i="33"/>
  <c r="R26" i="33"/>
  <c r="U26" i="33"/>
  <c r="S26" i="33"/>
  <c r="T26" i="33"/>
  <c r="V26" i="33"/>
  <c r="J26" i="33"/>
  <c r="B27" i="33"/>
  <c r="Q27" i="33"/>
  <c r="R27" i="33"/>
  <c r="U27" i="33"/>
  <c r="S27" i="33"/>
  <c r="T27" i="33"/>
  <c r="V27" i="33"/>
  <c r="J27" i="33"/>
  <c r="B28" i="33"/>
  <c r="Q28" i="33"/>
  <c r="R28" i="33"/>
  <c r="U28" i="33"/>
  <c r="S28" i="33"/>
  <c r="T28" i="33"/>
  <c r="V28" i="33"/>
  <c r="J28" i="33"/>
  <c r="B29" i="33"/>
  <c r="Q29" i="33"/>
  <c r="R29" i="33"/>
  <c r="U29" i="33"/>
  <c r="S29" i="33"/>
  <c r="T29" i="33"/>
  <c r="V29" i="33"/>
  <c r="J29" i="33"/>
  <c r="B30" i="33"/>
  <c r="Q30" i="33"/>
  <c r="R30" i="33"/>
  <c r="U30" i="33"/>
  <c r="S30" i="33"/>
  <c r="T30" i="33"/>
  <c r="V30" i="33"/>
  <c r="J30" i="33"/>
  <c r="B31" i="33"/>
  <c r="Q31" i="33"/>
  <c r="R31" i="33"/>
  <c r="U31" i="33"/>
  <c r="S31" i="33"/>
  <c r="T31" i="33"/>
  <c r="V31" i="33"/>
  <c r="J31" i="33"/>
  <c r="B32" i="33"/>
  <c r="Q32" i="33"/>
  <c r="R32" i="33"/>
  <c r="U32" i="33"/>
  <c r="S32" i="33"/>
  <c r="T32" i="33"/>
  <c r="V32" i="33"/>
  <c r="J32" i="33"/>
  <c r="B33" i="33"/>
  <c r="Q33" i="33"/>
  <c r="R33" i="33"/>
  <c r="U33" i="33"/>
  <c r="S33" i="33"/>
  <c r="T33" i="33"/>
  <c r="V33" i="33"/>
  <c r="J33" i="33"/>
  <c r="B6" i="33"/>
  <c r="Q6" i="33"/>
  <c r="R6" i="33"/>
  <c r="S6" i="33"/>
  <c r="T6" i="33"/>
  <c r="U6" i="33"/>
  <c r="V6" i="33"/>
  <c r="J6" i="33"/>
  <c r="B7" i="33"/>
  <c r="Q7" i="33"/>
  <c r="R7" i="33"/>
  <c r="S7" i="33"/>
  <c r="T7" i="33"/>
  <c r="U7" i="33"/>
  <c r="V7" i="33"/>
  <c r="J7" i="33"/>
  <c r="B8" i="33"/>
  <c r="Q8" i="33"/>
  <c r="R8" i="33"/>
  <c r="S8" i="33"/>
  <c r="T8" i="33"/>
  <c r="U8" i="33"/>
  <c r="V8" i="33"/>
  <c r="J8" i="33"/>
  <c r="B9" i="33"/>
  <c r="Q9" i="33"/>
  <c r="R9" i="33"/>
  <c r="S9" i="33"/>
  <c r="T9" i="33"/>
  <c r="U9" i="33"/>
  <c r="V9" i="33"/>
  <c r="J9" i="33"/>
  <c r="B10" i="33"/>
  <c r="Q10" i="33"/>
  <c r="R10" i="33"/>
  <c r="S10" i="33"/>
  <c r="T10" i="33"/>
  <c r="U10" i="33"/>
  <c r="V10" i="33"/>
  <c r="J10" i="33"/>
  <c r="B11" i="33"/>
  <c r="Q11" i="33"/>
  <c r="R11" i="33"/>
  <c r="S11" i="33"/>
  <c r="T11" i="33"/>
  <c r="U11" i="33"/>
  <c r="V11" i="33"/>
  <c r="J11" i="33"/>
  <c r="B12" i="33"/>
  <c r="Q12" i="33"/>
  <c r="R12" i="33"/>
  <c r="S12" i="33"/>
  <c r="T12" i="33"/>
  <c r="U12" i="33"/>
  <c r="V12" i="33"/>
  <c r="J12" i="33"/>
  <c r="B13" i="33"/>
  <c r="Q13" i="33"/>
  <c r="R13" i="33"/>
  <c r="S13" i="33"/>
  <c r="T13" i="33"/>
  <c r="U13" i="33"/>
  <c r="V13" i="33"/>
  <c r="J13" i="33"/>
  <c r="B14" i="33"/>
  <c r="Q14" i="33"/>
  <c r="R14" i="33"/>
  <c r="S14" i="33"/>
  <c r="T14" i="33"/>
  <c r="U14" i="33"/>
  <c r="V14" i="33"/>
  <c r="J14" i="33"/>
  <c r="B15" i="33"/>
  <c r="Q15" i="33"/>
  <c r="R15" i="33"/>
  <c r="S15" i="33"/>
  <c r="T15" i="33"/>
  <c r="U15" i="33"/>
  <c r="V15" i="33"/>
  <c r="J15" i="33"/>
  <c r="B16" i="33"/>
  <c r="Q16" i="33"/>
  <c r="R16" i="33"/>
  <c r="S16" i="33"/>
  <c r="T16" i="33"/>
  <c r="U16" i="33"/>
  <c r="V16" i="33"/>
  <c r="J16" i="33"/>
  <c r="B17" i="33"/>
  <c r="Q17" i="33"/>
  <c r="R17" i="33"/>
  <c r="S17" i="33"/>
  <c r="T17" i="33"/>
  <c r="U17" i="33"/>
  <c r="V17" i="33"/>
  <c r="J17" i="33"/>
  <c r="B18" i="33"/>
  <c r="Q18" i="33"/>
  <c r="R18" i="33"/>
  <c r="S18" i="33"/>
  <c r="T18" i="33"/>
  <c r="U18" i="33"/>
  <c r="V18" i="33"/>
  <c r="J18" i="33"/>
  <c r="B19" i="33"/>
  <c r="Q19" i="33"/>
  <c r="R19" i="33"/>
  <c r="S19" i="33"/>
  <c r="T19" i="33"/>
  <c r="U19" i="33"/>
  <c r="V19" i="33"/>
  <c r="J19" i="33"/>
  <c r="B20" i="33"/>
  <c r="Q20" i="33"/>
  <c r="R20" i="33"/>
  <c r="U20" i="33"/>
  <c r="S20" i="33"/>
  <c r="T20" i="33"/>
  <c r="V20" i="33"/>
  <c r="J20" i="33"/>
  <c r="B21" i="33"/>
  <c r="Q21" i="33"/>
  <c r="R21" i="33"/>
  <c r="U21" i="33"/>
  <c r="S21" i="33"/>
  <c r="T21" i="33"/>
  <c r="V21" i="33"/>
  <c r="J21" i="33"/>
  <c r="B22" i="33"/>
  <c r="Q22" i="33"/>
  <c r="R22" i="33"/>
  <c r="U22" i="33"/>
  <c r="S22" i="33"/>
  <c r="T22" i="33"/>
  <c r="V22" i="33"/>
  <c r="J22" i="33"/>
  <c r="B5" i="33"/>
  <c r="Q5" i="33"/>
  <c r="R5" i="33"/>
  <c r="S5" i="33"/>
  <c r="T5" i="33"/>
  <c r="U5" i="33"/>
  <c r="V5" i="33"/>
  <c r="J5" i="33"/>
  <c r="W22" i="33"/>
  <c r="X22" i="33"/>
  <c r="W23" i="33"/>
  <c r="X23" i="33"/>
  <c r="W24" i="33"/>
  <c r="X24" i="33"/>
  <c r="W25" i="33"/>
  <c r="X25" i="33"/>
  <c r="W26" i="33"/>
  <c r="X26" i="33"/>
  <c r="W27" i="33"/>
  <c r="X27" i="33"/>
  <c r="W28" i="33"/>
  <c r="X28" i="33"/>
  <c r="W29" i="33"/>
  <c r="X29" i="33"/>
  <c r="W30" i="33"/>
  <c r="X30" i="33"/>
  <c r="W31" i="33"/>
  <c r="X31" i="33"/>
  <c r="W32" i="33"/>
  <c r="X32" i="33"/>
  <c r="W33" i="33"/>
  <c r="X33" i="33"/>
  <c r="W34" i="33"/>
  <c r="X34" i="33"/>
  <c r="W35" i="33"/>
  <c r="X35" i="33"/>
  <c r="W36" i="33"/>
  <c r="X36" i="33"/>
  <c r="W37" i="33"/>
  <c r="X37" i="33"/>
  <c r="W38" i="33"/>
  <c r="X38" i="33"/>
  <c r="W39" i="33"/>
  <c r="X39" i="33"/>
  <c r="W40" i="33"/>
  <c r="X40" i="33"/>
  <c r="W41" i="33"/>
  <c r="X41" i="33"/>
  <c r="W42" i="33"/>
  <c r="X42" i="33"/>
  <c r="W43" i="33"/>
  <c r="X43" i="33"/>
  <c r="W44" i="33"/>
  <c r="X44" i="33"/>
  <c r="W6" i="33"/>
  <c r="X6" i="33"/>
  <c r="W7" i="33"/>
  <c r="X7" i="33"/>
  <c r="W8" i="33"/>
  <c r="X8" i="33"/>
  <c r="W9" i="33"/>
  <c r="X9" i="33"/>
  <c r="W10" i="33"/>
  <c r="X10" i="33"/>
  <c r="W11" i="33"/>
  <c r="X11" i="33"/>
  <c r="W12" i="33"/>
  <c r="X12" i="33"/>
  <c r="W13" i="33"/>
  <c r="X13" i="33"/>
  <c r="W14" i="33"/>
  <c r="X14" i="33"/>
  <c r="W15" i="33"/>
  <c r="X15" i="33"/>
  <c r="W16" i="33"/>
  <c r="X16" i="33"/>
  <c r="W17" i="33"/>
  <c r="X17" i="33"/>
  <c r="W18" i="33"/>
  <c r="X18" i="33"/>
  <c r="W19" i="33"/>
  <c r="X19" i="33"/>
  <c r="W20" i="33"/>
  <c r="X20" i="33"/>
  <c r="W21" i="33"/>
  <c r="X21" i="33"/>
  <c r="W5" i="33"/>
  <c r="X5" i="33"/>
  <c r="C9" i="5"/>
  <c r="AZ9" i="5"/>
  <c r="C10" i="5"/>
  <c r="AZ10" i="5"/>
  <c r="C11" i="5"/>
  <c r="AZ11" i="5"/>
  <c r="C12" i="5"/>
  <c r="AZ12" i="5"/>
  <c r="C13" i="5"/>
  <c r="AZ13" i="5"/>
  <c r="C14" i="5"/>
  <c r="AZ14" i="5"/>
  <c r="C15" i="5"/>
  <c r="AZ15" i="5"/>
  <c r="C16" i="5"/>
  <c r="AZ16" i="5"/>
  <c r="C17" i="5"/>
  <c r="AZ17" i="5"/>
  <c r="C18" i="5"/>
  <c r="AZ18" i="5"/>
  <c r="C19" i="5"/>
  <c r="AZ19" i="5"/>
  <c r="C20" i="5"/>
  <c r="AZ20" i="5"/>
  <c r="C21" i="5"/>
  <c r="AZ21" i="5"/>
  <c r="C22" i="5"/>
  <c r="AZ22" i="5"/>
  <c r="C23" i="5"/>
  <c r="AZ23" i="5"/>
  <c r="C24" i="5"/>
  <c r="AZ24" i="5"/>
  <c r="C25" i="5"/>
  <c r="AZ25" i="5"/>
  <c r="C26" i="5"/>
  <c r="AZ26" i="5"/>
  <c r="C27" i="5"/>
  <c r="AZ27" i="5"/>
  <c r="C28" i="5"/>
  <c r="AZ28" i="5"/>
  <c r="C29" i="5"/>
  <c r="AZ29" i="5"/>
  <c r="C30" i="5"/>
  <c r="AZ30" i="5"/>
  <c r="C31" i="5"/>
  <c r="AZ31" i="5"/>
  <c r="C32" i="5"/>
  <c r="AZ32" i="5"/>
  <c r="C33" i="5"/>
  <c r="AZ33" i="5"/>
  <c r="C34" i="5"/>
  <c r="AZ34" i="5"/>
  <c r="C35" i="5"/>
  <c r="AZ35" i="5"/>
  <c r="C36" i="5"/>
  <c r="AZ36" i="5"/>
  <c r="C37" i="5"/>
  <c r="AZ37" i="5"/>
  <c r="C38" i="5"/>
  <c r="AZ38" i="5"/>
  <c r="C39" i="5"/>
  <c r="AZ39" i="5"/>
  <c r="C40" i="5"/>
  <c r="AZ40" i="5"/>
  <c r="C41" i="5"/>
  <c r="AZ41" i="5"/>
  <c r="C42" i="5"/>
  <c r="AZ42" i="5"/>
  <c r="C43" i="5"/>
  <c r="AZ43" i="5"/>
  <c r="C44" i="5"/>
  <c r="AZ44" i="5"/>
  <c r="C45" i="5"/>
  <c r="AZ45" i="5"/>
  <c r="C46" i="5"/>
  <c r="AZ46" i="5"/>
  <c r="C47" i="5"/>
  <c r="AZ47" i="5"/>
  <c r="C48" i="5"/>
  <c r="AZ48" i="5"/>
  <c r="AZ50" i="5"/>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Z58" i="5"/>
  <c r="AZ51" i="5"/>
  <c r="V54" i="37"/>
  <c r="AZ52" i="5"/>
  <c r="V55" i="37"/>
  <c r="AZ53" i="5"/>
  <c r="V56" i="37"/>
  <c r="AZ54" i="5"/>
  <c r="V57" i="37"/>
  <c r="AZ55" i="5"/>
  <c r="V58" i="37"/>
  <c r="AZ56" i="5"/>
  <c r="V59" i="37"/>
  <c r="AZ57" i="5"/>
  <c r="V60" i="37"/>
  <c r="C9" i="18"/>
  <c r="CP9" i="18"/>
  <c r="C10" i="18"/>
  <c r="CP10" i="18"/>
  <c r="C11" i="18"/>
  <c r="CP11" i="18"/>
  <c r="C12" i="18"/>
  <c r="CP12" i="18"/>
  <c r="C13" i="18"/>
  <c r="CP13" i="18"/>
  <c r="C14" i="18"/>
  <c r="CP14" i="18"/>
  <c r="C15" i="18"/>
  <c r="CP15" i="18"/>
  <c r="C16" i="18"/>
  <c r="CP16" i="18"/>
  <c r="C17" i="18"/>
  <c r="CP17" i="18"/>
  <c r="C18" i="18"/>
  <c r="CP18" i="18"/>
  <c r="C19" i="18"/>
  <c r="CP19" i="18"/>
  <c r="C20" i="18"/>
  <c r="CP20" i="18"/>
  <c r="C21" i="18"/>
  <c r="CP21" i="18"/>
  <c r="C22" i="18"/>
  <c r="CP22" i="18"/>
  <c r="C23" i="18"/>
  <c r="CP23" i="18"/>
  <c r="C24" i="18"/>
  <c r="CP24" i="18"/>
  <c r="C25" i="18"/>
  <c r="CP25" i="18"/>
  <c r="C26" i="18"/>
  <c r="CP26" i="18"/>
  <c r="C27" i="18"/>
  <c r="CP27" i="18"/>
  <c r="C28" i="18"/>
  <c r="CP28" i="18"/>
  <c r="C29" i="18"/>
  <c r="CP29" i="18"/>
  <c r="C30" i="18"/>
  <c r="CP30" i="18"/>
  <c r="C31" i="18"/>
  <c r="CP31" i="18"/>
  <c r="C32" i="18"/>
  <c r="CP32" i="18"/>
  <c r="C33" i="18"/>
  <c r="CP33" i="18"/>
  <c r="C34" i="18"/>
  <c r="CP34" i="18"/>
  <c r="C35" i="18"/>
  <c r="CP35" i="18"/>
  <c r="C36" i="18"/>
  <c r="CP36" i="18"/>
  <c r="C37" i="18"/>
  <c r="CP37" i="18"/>
  <c r="C38" i="18"/>
  <c r="CP38" i="18"/>
  <c r="C39" i="18"/>
  <c r="CP39" i="18"/>
  <c r="C40" i="18"/>
  <c r="CP40" i="18"/>
  <c r="C41" i="18"/>
  <c r="CP41" i="18"/>
  <c r="C42" i="18"/>
  <c r="CP42" i="18"/>
  <c r="C43" i="18"/>
  <c r="CP43" i="18"/>
  <c r="C44" i="18"/>
  <c r="CP44" i="18"/>
  <c r="C45" i="18"/>
  <c r="CP45" i="18"/>
  <c r="C46" i="18"/>
  <c r="CP46" i="18"/>
  <c r="C47" i="18"/>
  <c r="CP47" i="18"/>
  <c r="C48" i="18"/>
  <c r="CP48" i="18"/>
  <c r="CP50" i="18"/>
  <c r="CP58" i="18"/>
  <c r="CP51" i="18"/>
  <c r="U54" i="37"/>
  <c r="CP52" i="18"/>
  <c r="U55" i="37"/>
  <c r="CP53" i="18"/>
  <c r="U56" i="37"/>
  <c r="CP54" i="18"/>
  <c r="U57" i="37"/>
  <c r="CP55" i="18"/>
  <c r="U58" i="37"/>
  <c r="CP56" i="18"/>
  <c r="U59" i="37"/>
  <c r="CP57" i="18"/>
  <c r="U60" i="37"/>
  <c r="CM9" i="18"/>
  <c r="CM10" i="18"/>
  <c r="CM11" i="18"/>
  <c r="CM12" i="18"/>
  <c r="CM13" i="18"/>
  <c r="CM14" i="18"/>
  <c r="CM15" i="18"/>
  <c r="CM16" i="18"/>
  <c r="CM17" i="18"/>
  <c r="CM18" i="18"/>
  <c r="CM19" i="18"/>
  <c r="CM20" i="18"/>
  <c r="CM21" i="18"/>
  <c r="CM22" i="18"/>
  <c r="CM23" i="18"/>
  <c r="CM24" i="18"/>
  <c r="CM25" i="18"/>
  <c r="CM26" i="18"/>
  <c r="CM27" i="18"/>
  <c r="CM28" i="18"/>
  <c r="CM29" i="18"/>
  <c r="CM30" i="18"/>
  <c r="CM31" i="18"/>
  <c r="CM32" i="18"/>
  <c r="CM33" i="18"/>
  <c r="CM34" i="18"/>
  <c r="CM35" i="18"/>
  <c r="CM36" i="18"/>
  <c r="CM37" i="18"/>
  <c r="CM38" i="18"/>
  <c r="CM39" i="18"/>
  <c r="CM40" i="18"/>
  <c r="CM41" i="18"/>
  <c r="CM42" i="18"/>
  <c r="CM43" i="18"/>
  <c r="CM44" i="18"/>
  <c r="CM45" i="18"/>
  <c r="CM46" i="18"/>
  <c r="CM47" i="18"/>
  <c r="CM48" i="18"/>
  <c r="CM50" i="18"/>
  <c r="CM58" i="18"/>
  <c r="CM51" i="18"/>
  <c r="T54" i="37"/>
  <c r="CM52" i="18"/>
  <c r="T55" i="37"/>
  <c r="CM53" i="18"/>
  <c r="T56" i="37"/>
  <c r="CM54" i="18"/>
  <c r="T57" i="37"/>
  <c r="CM55" i="18"/>
  <c r="T58" i="37"/>
  <c r="CM56" i="18"/>
  <c r="T59" i="37"/>
  <c r="CM57" i="18"/>
  <c r="T60" i="37"/>
  <c r="CJ9" i="18"/>
  <c r="CJ10" i="18"/>
  <c r="CJ11" i="18"/>
  <c r="CJ12" i="18"/>
  <c r="CJ13" i="18"/>
  <c r="CJ14" i="18"/>
  <c r="CJ15" i="18"/>
  <c r="CJ16" i="18"/>
  <c r="CJ17" i="18"/>
  <c r="CJ18" i="18"/>
  <c r="CJ19" i="18"/>
  <c r="CJ20" i="18"/>
  <c r="CJ21" i="18"/>
  <c r="CJ22" i="18"/>
  <c r="CJ23" i="18"/>
  <c r="CJ24" i="18"/>
  <c r="CJ25" i="18"/>
  <c r="CJ26" i="18"/>
  <c r="CJ27" i="18"/>
  <c r="CJ28" i="18"/>
  <c r="CJ29" i="18"/>
  <c r="CJ30" i="18"/>
  <c r="CJ31" i="18"/>
  <c r="CJ32" i="18"/>
  <c r="CJ33" i="18"/>
  <c r="CJ34" i="18"/>
  <c r="CJ35" i="18"/>
  <c r="CJ36" i="18"/>
  <c r="CJ37" i="18"/>
  <c r="CJ38" i="18"/>
  <c r="CJ39" i="18"/>
  <c r="CJ40" i="18"/>
  <c r="CJ41" i="18"/>
  <c r="CJ42" i="18"/>
  <c r="CJ43" i="18"/>
  <c r="CJ44" i="18"/>
  <c r="CJ45" i="18"/>
  <c r="CJ46" i="18"/>
  <c r="CJ47" i="18"/>
  <c r="CJ50" i="18"/>
  <c r="CJ58" i="18"/>
  <c r="CJ51" i="18"/>
  <c r="S54" i="37"/>
  <c r="CJ52" i="18"/>
  <c r="S55" i="37"/>
  <c r="CJ53" i="18"/>
  <c r="S56" i="37"/>
  <c r="CJ54" i="18"/>
  <c r="S57" i="37"/>
  <c r="CJ55" i="18"/>
  <c r="S58" i="37"/>
  <c r="CJ56" i="18"/>
  <c r="S59" i="37"/>
  <c r="CJ57" i="18"/>
  <c r="S60" i="37"/>
  <c r="CG9" i="18"/>
  <c r="CG10" i="18"/>
  <c r="CG11" i="18"/>
  <c r="CG12" i="18"/>
  <c r="CG13" i="18"/>
  <c r="CG14" i="18"/>
  <c r="CG15" i="18"/>
  <c r="CG16" i="18"/>
  <c r="CG17" i="18"/>
  <c r="CG18" i="18"/>
  <c r="CG19" i="18"/>
  <c r="CG20" i="18"/>
  <c r="CG21" i="18"/>
  <c r="CG22" i="18"/>
  <c r="CG23" i="18"/>
  <c r="CG24" i="18"/>
  <c r="CG25" i="18"/>
  <c r="CG26" i="18"/>
  <c r="CG27" i="18"/>
  <c r="CG28" i="18"/>
  <c r="CG29" i="18"/>
  <c r="CG30" i="18"/>
  <c r="CG31" i="18"/>
  <c r="CG32" i="18"/>
  <c r="CG33" i="18"/>
  <c r="CG34" i="18"/>
  <c r="CG35" i="18"/>
  <c r="CG36" i="18"/>
  <c r="CG37" i="18"/>
  <c r="CG38" i="18"/>
  <c r="CG39" i="18"/>
  <c r="CG40" i="18"/>
  <c r="CG41" i="18"/>
  <c r="CG42" i="18"/>
  <c r="CG43" i="18"/>
  <c r="CG44" i="18"/>
  <c r="CG45" i="18"/>
  <c r="CG46" i="18"/>
  <c r="CG47" i="18"/>
  <c r="CG48" i="18"/>
  <c r="CG50" i="18"/>
  <c r="CG58" i="18"/>
  <c r="CG51" i="18"/>
  <c r="R54" i="37"/>
  <c r="CG52" i="18"/>
  <c r="R55" i="37"/>
  <c r="CG53" i="18"/>
  <c r="R56" i="37"/>
  <c r="CG54" i="18"/>
  <c r="R57" i="37"/>
  <c r="CG55" i="18"/>
  <c r="R58" i="37"/>
  <c r="CG56" i="18"/>
  <c r="R59" i="37"/>
  <c r="CG57" i="18"/>
  <c r="R60" i="37"/>
  <c r="CD9" i="18"/>
  <c r="CD10" i="18"/>
  <c r="CD11" i="18"/>
  <c r="CD12" i="18"/>
  <c r="CD13" i="18"/>
  <c r="CD14" i="18"/>
  <c r="CD15" i="18"/>
  <c r="CD16" i="18"/>
  <c r="CD17" i="18"/>
  <c r="CD18" i="18"/>
  <c r="CD19" i="18"/>
  <c r="CD20" i="18"/>
  <c r="CD21" i="18"/>
  <c r="CD22" i="18"/>
  <c r="CD23" i="18"/>
  <c r="CD24" i="18"/>
  <c r="CD25" i="18"/>
  <c r="CD26" i="18"/>
  <c r="CD27" i="18"/>
  <c r="CD28" i="18"/>
  <c r="CD29" i="18"/>
  <c r="CD30" i="18"/>
  <c r="CD31" i="18"/>
  <c r="CD32" i="18"/>
  <c r="CD33" i="18"/>
  <c r="CD34" i="18"/>
  <c r="CD35" i="18"/>
  <c r="CD36" i="18"/>
  <c r="CD37" i="18"/>
  <c r="CD38" i="18"/>
  <c r="CD39" i="18"/>
  <c r="CD40" i="18"/>
  <c r="CD41" i="18"/>
  <c r="CD42" i="18"/>
  <c r="CD43" i="18"/>
  <c r="CD44" i="18"/>
  <c r="CD45" i="18"/>
  <c r="CD46" i="18"/>
  <c r="CD47" i="18"/>
  <c r="CD48" i="18"/>
  <c r="CD50" i="18"/>
  <c r="CD58" i="18"/>
  <c r="CD51" i="18"/>
  <c r="Q54" i="37"/>
  <c r="CD52" i="18"/>
  <c r="Q55" i="37"/>
  <c r="CD53" i="18"/>
  <c r="Q56" i="37"/>
  <c r="CD54" i="18"/>
  <c r="Q57" i="37"/>
  <c r="CD55" i="18"/>
  <c r="Q58" i="37"/>
  <c r="CD56" i="18"/>
  <c r="Q59" i="37"/>
  <c r="CD57" i="18"/>
  <c r="Q60" i="37"/>
  <c r="CA9" i="18"/>
  <c r="CA10" i="18"/>
  <c r="CA11" i="18"/>
  <c r="CA12" i="18"/>
  <c r="CA13" i="18"/>
  <c r="CA14" i="18"/>
  <c r="CA15" i="18"/>
  <c r="CA16" i="18"/>
  <c r="CA17" i="18"/>
  <c r="CA18" i="18"/>
  <c r="CA19" i="18"/>
  <c r="CA20" i="18"/>
  <c r="CA21" i="18"/>
  <c r="CA22" i="18"/>
  <c r="CA23" i="18"/>
  <c r="CA24" i="18"/>
  <c r="CA25" i="18"/>
  <c r="CA26" i="18"/>
  <c r="CA27" i="18"/>
  <c r="CA28" i="18"/>
  <c r="CA29" i="18"/>
  <c r="CA30" i="18"/>
  <c r="CA31" i="18"/>
  <c r="CA32" i="18"/>
  <c r="CA33" i="18"/>
  <c r="CA34" i="18"/>
  <c r="CA35" i="18"/>
  <c r="CA36" i="18"/>
  <c r="CA37" i="18"/>
  <c r="CA38" i="18"/>
  <c r="CA39" i="18"/>
  <c r="CA40" i="18"/>
  <c r="CA41" i="18"/>
  <c r="CA42" i="18"/>
  <c r="CA43" i="18"/>
  <c r="CA44" i="18"/>
  <c r="CA45" i="18"/>
  <c r="CA46" i="18"/>
  <c r="CA47" i="18"/>
  <c r="CA48" i="18"/>
  <c r="CA50" i="18"/>
  <c r="CA58" i="18"/>
  <c r="CA51" i="18"/>
  <c r="P54" i="37"/>
  <c r="CA52" i="18"/>
  <c r="P55" i="37"/>
  <c r="CA53" i="18"/>
  <c r="P56" i="37"/>
  <c r="CA54" i="18"/>
  <c r="P57" i="37"/>
  <c r="CA55" i="18"/>
  <c r="P58" i="37"/>
  <c r="CA56" i="18"/>
  <c r="P59" i="37"/>
  <c r="CA57" i="18"/>
  <c r="P60" i="37"/>
  <c r="V53" i="37"/>
  <c r="U53" i="37"/>
  <c r="T53" i="37"/>
  <c r="S53" i="37"/>
  <c r="R53" i="37"/>
  <c r="Q53" i="37"/>
  <c r="P53" i="37"/>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50" i="5"/>
  <c r="AY58" i="5"/>
  <c r="AY51" i="5"/>
  <c r="V46" i="37"/>
  <c r="AY52" i="5"/>
  <c r="V47" i="37"/>
  <c r="AY53" i="5"/>
  <c r="V48" i="37"/>
  <c r="AY54" i="5"/>
  <c r="V49" i="37"/>
  <c r="AY55" i="5"/>
  <c r="V50" i="37"/>
  <c r="AY56" i="5"/>
  <c r="V51" i="37"/>
  <c r="AY57" i="5"/>
  <c r="V52" i="37"/>
  <c r="CO9" i="18"/>
  <c r="CO10" i="18"/>
  <c r="CO11" i="18"/>
  <c r="CO12" i="18"/>
  <c r="CO13" i="18"/>
  <c r="CO14" i="18"/>
  <c r="CO15" i="18"/>
  <c r="CO16" i="18"/>
  <c r="CO17" i="18"/>
  <c r="CO18" i="18"/>
  <c r="CO19" i="18"/>
  <c r="CO20" i="18"/>
  <c r="CO21" i="18"/>
  <c r="CO22" i="18"/>
  <c r="CO23" i="18"/>
  <c r="CO24" i="18"/>
  <c r="CO25" i="18"/>
  <c r="CO26" i="18"/>
  <c r="CO27" i="18"/>
  <c r="CO28" i="18"/>
  <c r="CO29" i="18"/>
  <c r="CO30" i="18"/>
  <c r="CO31" i="18"/>
  <c r="CO32" i="18"/>
  <c r="CO33" i="18"/>
  <c r="CO34" i="18"/>
  <c r="CO35" i="18"/>
  <c r="CO36" i="18"/>
  <c r="CO37" i="18"/>
  <c r="CO38" i="18"/>
  <c r="CO39" i="18"/>
  <c r="CO40" i="18"/>
  <c r="CO41" i="18"/>
  <c r="CO42" i="18"/>
  <c r="CO43" i="18"/>
  <c r="CO44" i="18"/>
  <c r="CO45" i="18"/>
  <c r="CO46" i="18"/>
  <c r="CO47" i="18"/>
  <c r="CO48" i="18"/>
  <c r="CO50" i="18"/>
  <c r="CO58" i="18"/>
  <c r="CO51" i="18"/>
  <c r="U46" i="37"/>
  <c r="CO52" i="18"/>
  <c r="U47" i="37"/>
  <c r="CO53" i="18"/>
  <c r="U48" i="37"/>
  <c r="CO54" i="18"/>
  <c r="U49" i="37"/>
  <c r="CO55" i="18"/>
  <c r="U50" i="37"/>
  <c r="CO56" i="18"/>
  <c r="U51" i="37"/>
  <c r="CO57" i="18"/>
  <c r="U52" i="37"/>
  <c r="CL9" i="18"/>
  <c r="CL10" i="18"/>
  <c r="CL11" i="18"/>
  <c r="CL12" i="18"/>
  <c r="CL13" i="18"/>
  <c r="CL14" i="18"/>
  <c r="CL15" i="18"/>
  <c r="CL16" i="18"/>
  <c r="CL17" i="18"/>
  <c r="CL18" i="18"/>
  <c r="CL19" i="18"/>
  <c r="CL20" i="18"/>
  <c r="CL21" i="18"/>
  <c r="CL22" i="18"/>
  <c r="CL23" i="18"/>
  <c r="CL24" i="18"/>
  <c r="CL25" i="18"/>
  <c r="CL26" i="18"/>
  <c r="CL27" i="18"/>
  <c r="CL28" i="18"/>
  <c r="CL29" i="18"/>
  <c r="CL30" i="18"/>
  <c r="CL31" i="18"/>
  <c r="CL32" i="18"/>
  <c r="CL33" i="18"/>
  <c r="CL34" i="18"/>
  <c r="CL35" i="18"/>
  <c r="CL36" i="18"/>
  <c r="CL37" i="18"/>
  <c r="CL38" i="18"/>
  <c r="CL39" i="18"/>
  <c r="CL40" i="18"/>
  <c r="CL41" i="18"/>
  <c r="CL42" i="18"/>
  <c r="CL43" i="18"/>
  <c r="CL44" i="18"/>
  <c r="CL45" i="18"/>
  <c r="CL46" i="18"/>
  <c r="CL47" i="18"/>
  <c r="CL48" i="18"/>
  <c r="CL50" i="18"/>
  <c r="CL58" i="18"/>
  <c r="CL51" i="18"/>
  <c r="T46" i="37"/>
  <c r="CL52" i="18"/>
  <c r="T47" i="37"/>
  <c r="CL53" i="18"/>
  <c r="T48" i="37"/>
  <c r="CL54" i="18"/>
  <c r="T49" i="37"/>
  <c r="CL55" i="18"/>
  <c r="T50" i="37"/>
  <c r="CL56" i="18"/>
  <c r="T51" i="37"/>
  <c r="CL57" i="18"/>
  <c r="T52" i="37"/>
  <c r="CI9" i="18"/>
  <c r="CI10" i="18"/>
  <c r="CI11" i="18"/>
  <c r="CI12" i="18"/>
  <c r="CI13" i="18"/>
  <c r="CI14" i="18"/>
  <c r="CI15" i="18"/>
  <c r="CI16" i="18"/>
  <c r="CI17" i="18"/>
  <c r="CI18" i="18"/>
  <c r="CI19" i="18"/>
  <c r="CI20" i="18"/>
  <c r="CI21" i="18"/>
  <c r="CI22" i="18"/>
  <c r="CI23" i="18"/>
  <c r="CI24" i="18"/>
  <c r="CI25" i="18"/>
  <c r="CI26" i="18"/>
  <c r="CI27" i="18"/>
  <c r="CI28" i="18"/>
  <c r="CI29" i="18"/>
  <c r="CI30" i="18"/>
  <c r="CI31" i="18"/>
  <c r="CI32" i="18"/>
  <c r="CI33" i="18"/>
  <c r="CI34" i="18"/>
  <c r="CI35" i="18"/>
  <c r="CI36" i="18"/>
  <c r="CI37" i="18"/>
  <c r="CI38" i="18"/>
  <c r="CI39" i="18"/>
  <c r="CI40" i="18"/>
  <c r="CI41" i="18"/>
  <c r="CI42" i="18"/>
  <c r="CI43" i="18"/>
  <c r="CI44" i="18"/>
  <c r="CI45" i="18"/>
  <c r="CI46" i="18"/>
  <c r="CI47" i="18"/>
  <c r="CI50" i="18"/>
  <c r="CI58" i="18"/>
  <c r="CI51" i="18"/>
  <c r="S46" i="37"/>
  <c r="CI52" i="18"/>
  <c r="S47" i="37"/>
  <c r="CI53" i="18"/>
  <c r="S48" i="37"/>
  <c r="CI54" i="18"/>
  <c r="S49" i="37"/>
  <c r="CI55" i="18"/>
  <c r="S50" i="37"/>
  <c r="CI56" i="18"/>
  <c r="S51" i="37"/>
  <c r="CI57" i="18"/>
  <c r="S52" i="37"/>
  <c r="CF9" i="18"/>
  <c r="CF10" i="18"/>
  <c r="CF11" i="18"/>
  <c r="CF12" i="18"/>
  <c r="CF13" i="18"/>
  <c r="CF14" i="18"/>
  <c r="CF15" i="18"/>
  <c r="CF16" i="18"/>
  <c r="CF17" i="18"/>
  <c r="CF18" i="18"/>
  <c r="CF19" i="18"/>
  <c r="CF20" i="18"/>
  <c r="CF21" i="18"/>
  <c r="CF22" i="18"/>
  <c r="CF23" i="18"/>
  <c r="CF24" i="18"/>
  <c r="CF25" i="18"/>
  <c r="CF26" i="18"/>
  <c r="CF27" i="18"/>
  <c r="CF28" i="18"/>
  <c r="CF29" i="18"/>
  <c r="CF30" i="18"/>
  <c r="CF31" i="18"/>
  <c r="CF32" i="18"/>
  <c r="CF33" i="18"/>
  <c r="CF34" i="18"/>
  <c r="CF35" i="18"/>
  <c r="CF36" i="18"/>
  <c r="CF37" i="18"/>
  <c r="CF38" i="18"/>
  <c r="CF39" i="18"/>
  <c r="CF40" i="18"/>
  <c r="CF41" i="18"/>
  <c r="CF42" i="18"/>
  <c r="CF43" i="18"/>
  <c r="CF44" i="18"/>
  <c r="CF45" i="18"/>
  <c r="CF46" i="18"/>
  <c r="CF47" i="18"/>
  <c r="CF48" i="18"/>
  <c r="CF50" i="18"/>
  <c r="CF58" i="18"/>
  <c r="CF51" i="18"/>
  <c r="R46" i="37"/>
  <c r="CF52" i="18"/>
  <c r="R47" i="37"/>
  <c r="CF53" i="18"/>
  <c r="R48" i="37"/>
  <c r="CF54" i="18"/>
  <c r="R49" i="37"/>
  <c r="CF55" i="18"/>
  <c r="R50" i="37"/>
  <c r="CF56" i="18"/>
  <c r="R51" i="37"/>
  <c r="CF57" i="18"/>
  <c r="R52" i="37"/>
  <c r="CC9" i="18"/>
  <c r="CC10" i="18"/>
  <c r="CC11" i="18"/>
  <c r="CC12" i="18"/>
  <c r="CC13" i="18"/>
  <c r="CC14" i="18"/>
  <c r="CC15" i="18"/>
  <c r="CC16" i="18"/>
  <c r="CC17" i="18"/>
  <c r="CC18" i="18"/>
  <c r="CC19" i="18"/>
  <c r="CC20" i="18"/>
  <c r="CC21" i="18"/>
  <c r="CC22" i="18"/>
  <c r="CC23" i="18"/>
  <c r="CC24" i="18"/>
  <c r="CC25" i="18"/>
  <c r="CC26" i="18"/>
  <c r="CC27" i="18"/>
  <c r="CC28" i="18"/>
  <c r="CC29" i="18"/>
  <c r="CC30" i="18"/>
  <c r="CC31" i="18"/>
  <c r="CC32" i="18"/>
  <c r="CC33" i="18"/>
  <c r="CC34" i="18"/>
  <c r="CC35" i="18"/>
  <c r="CC36" i="18"/>
  <c r="CC37" i="18"/>
  <c r="CC38" i="18"/>
  <c r="CC39" i="18"/>
  <c r="CC40" i="18"/>
  <c r="CC41" i="18"/>
  <c r="CC42" i="18"/>
  <c r="CC43" i="18"/>
  <c r="CC44" i="18"/>
  <c r="CC45" i="18"/>
  <c r="CC46" i="18"/>
  <c r="CC47" i="18"/>
  <c r="CC48" i="18"/>
  <c r="CC50" i="18"/>
  <c r="CC58" i="18"/>
  <c r="CC51" i="18"/>
  <c r="Q46" i="37"/>
  <c r="CC52" i="18"/>
  <c r="Q47" i="37"/>
  <c r="CC53" i="18"/>
  <c r="Q48" i="37"/>
  <c r="CC54" i="18"/>
  <c r="Q49" i="37"/>
  <c r="CC55" i="18"/>
  <c r="Q50" i="37"/>
  <c r="CC56" i="18"/>
  <c r="Q51" i="37"/>
  <c r="CC57" i="18"/>
  <c r="Q52" i="37"/>
  <c r="BZ9" i="18"/>
  <c r="BZ10" i="18"/>
  <c r="BZ11" i="18"/>
  <c r="BZ12" i="18"/>
  <c r="BZ13" i="18"/>
  <c r="BZ14" i="18"/>
  <c r="BZ15" i="18"/>
  <c r="BZ16" i="18"/>
  <c r="BZ17" i="18"/>
  <c r="BZ18" i="18"/>
  <c r="BZ19" i="18"/>
  <c r="BZ20" i="18"/>
  <c r="BZ21" i="18"/>
  <c r="BZ22" i="18"/>
  <c r="BZ23" i="18"/>
  <c r="BZ24" i="18"/>
  <c r="BZ25" i="18"/>
  <c r="BZ26" i="18"/>
  <c r="BZ27" i="18"/>
  <c r="BZ28" i="18"/>
  <c r="BZ29" i="18"/>
  <c r="BZ30" i="18"/>
  <c r="BZ31" i="18"/>
  <c r="BZ32" i="18"/>
  <c r="BZ33" i="18"/>
  <c r="BZ34" i="18"/>
  <c r="BZ35" i="18"/>
  <c r="BZ36" i="18"/>
  <c r="BZ37" i="18"/>
  <c r="BZ38" i="18"/>
  <c r="BZ39" i="18"/>
  <c r="BZ40" i="18"/>
  <c r="BZ41" i="18"/>
  <c r="BZ42" i="18"/>
  <c r="BZ43" i="18"/>
  <c r="BZ44" i="18"/>
  <c r="BZ45" i="18"/>
  <c r="BZ46" i="18"/>
  <c r="BZ47" i="18"/>
  <c r="BZ48" i="18"/>
  <c r="BZ50" i="18"/>
  <c r="BZ58" i="18"/>
  <c r="BZ51" i="18"/>
  <c r="P46" i="37"/>
  <c r="BZ52" i="18"/>
  <c r="P47" i="37"/>
  <c r="BZ53" i="18"/>
  <c r="P48" i="37"/>
  <c r="BZ54" i="18"/>
  <c r="P49" i="37"/>
  <c r="BZ55" i="18"/>
  <c r="P50" i="37"/>
  <c r="BZ56" i="18"/>
  <c r="P51" i="37"/>
  <c r="BZ57" i="18"/>
  <c r="P52" i="37"/>
  <c r="V45" i="37"/>
  <c r="U45" i="37"/>
  <c r="T45" i="37"/>
  <c r="S45" i="37"/>
  <c r="R45" i="37"/>
  <c r="Q45" i="37"/>
  <c r="P45" i="37"/>
  <c r="AU9" i="5"/>
  <c r="AU10" i="5"/>
  <c r="AU11" i="5"/>
  <c r="AU12" i="5"/>
  <c r="AU13" i="5"/>
  <c r="AU14" i="5"/>
  <c r="AU15" i="5"/>
  <c r="AU16" i="5"/>
  <c r="AU17" i="5"/>
  <c r="AU18" i="5"/>
  <c r="AU19" i="5"/>
  <c r="AU20" i="5"/>
  <c r="AU21" i="5"/>
  <c r="AU22" i="5"/>
  <c r="AU23" i="5"/>
  <c r="AU24" i="5"/>
  <c r="AU25" i="5"/>
  <c r="AU26" i="5"/>
  <c r="AU27" i="5"/>
  <c r="AU28" i="5"/>
  <c r="AU29" i="5"/>
  <c r="AU30" i="5"/>
  <c r="AU31" i="5"/>
  <c r="AU32" i="5"/>
  <c r="AU33" i="5"/>
  <c r="AU34" i="5"/>
  <c r="AU35" i="5"/>
  <c r="AU36" i="5"/>
  <c r="AU37" i="5"/>
  <c r="AU39" i="5"/>
  <c r="AU40" i="5"/>
  <c r="AU41" i="5"/>
  <c r="AU42" i="5"/>
  <c r="AU43" i="5"/>
  <c r="AU44" i="5"/>
  <c r="AU45" i="5"/>
  <c r="AU46" i="5"/>
  <c r="AU47" i="5"/>
  <c r="AU48" i="5"/>
  <c r="AU50" i="5"/>
  <c r="AU58" i="5"/>
  <c r="AU51" i="5"/>
  <c r="V15" i="37"/>
  <c r="AU52" i="5"/>
  <c r="V16" i="37"/>
  <c r="AU53" i="5"/>
  <c r="V17" i="37"/>
  <c r="AU54" i="5"/>
  <c r="V18" i="37"/>
  <c r="AU55" i="5"/>
  <c r="V19" i="37"/>
  <c r="AU56" i="5"/>
  <c r="V20" i="37"/>
  <c r="AU57" i="5"/>
  <c r="V21" i="37"/>
  <c r="BV9" i="18"/>
  <c r="BV10" i="18"/>
  <c r="BV11" i="18"/>
  <c r="BV12" i="18"/>
  <c r="BV13" i="18"/>
  <c r="BV14" i="18"/>
  <c r="BV15" i="18"/>
  <c r="BV16" i="18"/>
  <c r="BV17" i="18"/>
  <c r="BV18" i="18"/>
  <c r="BV19" i="18"/>
  <c r="BV20" i="18"/>
  <c r="BV21" i="18"/>
  <c r="BV22" i="18"/>
  <c r="BV23" i="18"/>
  <c r="BV24" i="18"/>
  <c r="BV25" i="18"/>
  <c r="BV26" i="18"/>
  <c r="BV27" i="18"/>
  <c r="BV28" i="18"/>
  <c r="BV29" i="18"/>
  <c r="BV30" i="18"/>
  <c r="BV31" i="18"/>
  <c r="BV32" i="18"/>
  <c r="BV33" i="18"/>
  <c r="BV34" i="18"/>
  <c r="BV35" i="18"/>
  <c r="BV36" i="18"/>
  <c r="BV37" i="18"/>
  <c r="BV38" i="18"/>
  <c r="BV39" i="18"/>
  <c r="BV40" i="18"/>
  <c r="BV41" i="18"/>
  <c r="BV42" i="18"/>
  <c r="BV43" i="18"/>
  <c r="BV44" i="18"/>
  <c r="BV45" i="18"/>
  <c r="BV46" i="18"/>
  <c r="BV47" i="18"/>
  <c r="BV48" i="18"/>
  <c r="BV50" i="18"/>
  <c r="BV58" i="18"/>
  <c r="BV51" i="18"/>
  <c r="U15" i="37"/>
  <c r="BV52" i="18"/>
  <c r="U16" i="37"/>
  <c r="BV53" i="18"/>
  <c r="U17" i="37"/>
  <c r="BV54" i="18"/>
  <c r="U18" i="37"/>
  <c r="BV55" i="18"/>
  <c r="U19" i="37"/>
  <c r="BV56" i="18"/>
  <c r="U20" i="37"/>
  <c r="BV57" i="18"/>
  <c r="U21" i="37"/>
  <c r="BS9" i="18"/>
  <c r="BS10" i="18"/>
  <c r="BS11" i="18"/>
  <c r="BS12" i="18"/>
  <c r="BS13" i="18"/>
  <c r="BS14" i="18"/>
  <c r="BS15" i="18"/>
  <c r="BS16" i="18"/>
  <c r="BS17" i="18"/>
  <c r="BS18" i="18"/>
  <c r="BS19" i="18"/>
  <c r="BS20" i="18"/>
  <c r="BS21" i="18"/>
  <c r="BS22" i="18"/>
  <c r="BS23" i="18"/>
  <c r="BS24" i="18"/>
  <c r="BS25" i="18"/>
  <c r="BS26" i="18"/>
  <c r="BS27" i="18"/>
  <c r="BS28" i="18"/>
  <c r="BS29" i="18"/>
  <c r="BS30" i="18"/>
  <c r="BS31" i="18"/>
  <c r="BS32" i="18"/>
  <c r="BS33" i="18"/>
  <c r="BS34" i="18"/>
  <c r="BS35" i="18"/>
  <c r="BS36" i="18"/>
  <c r="BS37" i="18"/>
  <c r="BS38" i="18"/>
  <c r="BS39" i="18"/>
  <c r="BS40" i="18"/>
  <c r="BS41" i="18"/>
  <c r="BS42" i="18"/>
  <c r="BS43" i="18"/>
  <c r="BS44" i="18"/>
  <c r="BS45" i="18"/>
  <c r="BS46" i="18"/>
  <c r="BS47" i="18"/>
  <c r="BS48" i="18"/>
  <c r="BS50" i="18"/>
  <c r="BS58" i="18"/>
  <c r="BS51" i="18"/>
  <c r="T15" i="37"/>
  <c r="BS52" i="18"/>
  <c r="T16" i="37"/>
  <c r="BS53" i="18"/>
  <c r="T17" i="37"/>
  <c r="BS54" i="18"/>
  <c r="T18" i="37"/>
  <c r="BS55" i="18"/>
  <c r="T19" i="37"/>
  <c r="BS56" i="18"/>
  <c r="T20" i="37"/>
  <c r="BS57" i="18"/>
  <c r="T21" i="37"/>
  <c r="BP9" i="18"/>
  <c r="BP10" i="18"/>
  <c r="BP11" i="18"/>
  <c r="BP12" i="18"/>
  <c r="BP13" i="18"/>
  <c r="BP14" i="18"/>
  <c r="BP15" i="18"/>
  <c r="BP16" i="18"/>
  <c r="BP17" i="18"/>
  <c r="BP18" i="18"/>
  <c r="BP19" i="18"/>
  <c r="BP20" i="18"/>
  <c r="BP21" i="18"/>
  <c r="BP22" i="18"/>
  <c r="BP23" i="18"/>
  <c r="BP24" i="18"/>
  <c r="BP25" i="18"/>
  <c r="BP26" i="18"/>
  <c r="BP27" i="18"/>
  <c r="BP28" i="18"/>
  <c r="BP29" i="18"/>
  <c r="BP30" i="18"/>
  <c r="BP31" i="18"/>
  <c r="BP32" i="18"/>
  <c r="BP33" i="18"/>
  <c r="BP34" i="18"/>
  <c r="BP35" i="18"/>
  <c r="BP36" i="18"/>
  <c r="BP37" i="18"/>
  <c r="BP38" i="18"/>
  <c r="BP39" i="18"/>
  <c r="BP40" i="18"/>
  <c r="BP41" i="18"/>
  <c r="BP42" i="18"/>
  <c r="BP43" i="18"/>
  <c r="BP44" i="18"/>
  <c r="BP45" i="18"/>
  <c r="BP46" i="18"/>
  <c r="BP47" i="18"/>
  <c r="BP48" i="18"/>
  <c r="BP50" i="18"/>
  <c r="BP58" i="18"/>
  <c r="BP51" i="18"/>
  <c r="S15" i="37"/>
  <c r="BP52" i="18"/>
  <c r="S16" i="37"/>
  <c r="BP53" i="18"/>
  <c r="S17" i="37"/>
  <c r="BP54" i="18"/>
  <c r="S18" i="37"/>
  <c r="BP55" i="18"/>
  <c r="S19" i="37"/>
  <c r="BP56" i="18"/>
  <c r="S20" i="37"/>
  <c r="BP57" i="18"/>
  <c r="S21" i="37"/>
  <c r="BM9" i="18"/>
  <c r="BM10" i="18"/>
  <c r="BM11" i="18"/>
  <c r="BM12" i="18"/>
  <c r="BM13" i="18"/>
  <c r="BM14" i="18"/>
  <c r="BM15" i="18"/>
  <c r="BM16" i="18"/>
  <c r="BM17" i="18"/>
  <c r="BM18" i="18"/>
  <c r="BM19" i="18"/>
  <c r="BM20" i="18"/>
  <c r="BM21" i="18"/>
  <c r="BM22" i="18"/>
  <c r="BM23" i="18"/>
  <c r="BM24" i="18"/>
  <c r="BM25" i="18"/>
  <c r="BM26" i="18"/>
  <c r="BM27" i="18"/>
  <c r="BM28" i="18"/>
  <c r="BM29" i="18"/>
  <c r="BM30" i="18"/>
  <c r="BM31" i="18"/>
  <c r="BM32" i="18"/>
  <c r="BM33" i="18"/>
  <c r="BM34" i="18"/>
  <c r="BM35" i="18"/>
  <c r="BM36" i="18"/>
  <c r="BM37" i="18"/>
  <c r="BM38" i="18"/>
  <c r="BM39" i="18"/>
  <c r="BM40" i="18"/>
  <c r="BM41" i="18"/>
  <c r="BM42" i="18"/>
  <c r="BM43" i="18"/>
  <c r="BM44" i="18"/>
  <c r="BM45" i="18"/>
  <c r="BM46" i="18"/>
  <c r="BM47" i="18"/>
  <c r="BM48" i="18"/>
  <c r="BM50" i="18"/>
  <c r="BM58" i="18"/>
  <c r="BM51" i="18"/>
  <c r="R15" i="37"/>
  <c r="BM52" i="18"/>
  <c r="R16" i="37"/>
  <c r="BM53" i="18"/>
  <c r="R17" i="37"/>
  <c r="BM54" i="18"/>
  <c r="R18" i="37"/>
  <c r="BM55" i="18"/>
  <c r="R19" i="37"/>
  <c r="BM56" i="18"/>
  <c r="R20" i="37"/>
  <c r="BM57" i="18"/>
  <c r="R21" i="37"/>
  <c r="BJ9" i="18"/>
  <c r="BJ10" i="18"/>
  <c r="BJ11" i="18"/>
  <c r="BJ12" i="18"/>
  <c r="BJ13" i="18"/>
  <c r="BJ14" i="18"/>
  <c r="BJ15" i="18"/>
  <c r="BJ16" i="18"/>
  <c r="BJ17" i="18"/>
  <c r="BJ18" i="18"/>
  <c r="BJ19" i="18"/>
  <c r="BJ20" i="18"/>
  <c r="BJ21" i="18"/>
  <c r="BJ22" i="18"/>
  <c r="BJ23" i="18"/>
  <c r="BJ24" i="18"/>
  <c r="BJ25" i="18"/>
  <c r="BJ26" i="18"/>
  <c r="BJ27" i="18"/>
  <c r="BJ28" i="18"/>
  <c r="BJ29" i="18"/>
  <c r="BJ30" i="18"/>
  <c r="BJ31" i="18"/>
  <c r="BJ32" i="18"/>
  <c r="BJ33" i="18"/>
  <c r="BJ34" i="18"/>
  <c r="BJ35" i="18"/>
  <c r="BJ36" i="18"/>
  <c r="BJ37" i="18"/>
  <c r="BJ38" i="18"/>
  <c r="BJ39" i="18"/>
  <c r="BJ40" i="18"/>
  <c r="BJ41" i="18"/>
  <c r="BJ42" i="18"/>
  <c r="BJ43" i="18"/>
  <c r="BJ44" i="18"/>
  <c r="BJ45" i="18"/>
  <c r="BJ46" i="18"/>
  <c r="BJ47" i="18"/>
  <c r="BJ48" i="18"/>
  <c r="BJ50" i="18"/>
  <c r="BJ58" i="18"/>
  <c r="BJ51" i="18"/>
  <c r="Q15" i="37"/>
  <c r="BJ52" i="18"/>
  <c r="Q16" i="37"/>
  <c r="BJ53" i="18"/>
  <c r="Q17" i="37"/>
  <c r="BJ54" i="18"/>
  <c r="Q18" i="37"/>
  <c r="BJ55" i="18"/>
  <c r="Q19" i="37"/>
  <c r="BJ56" i="18"/>
  <c r="Q20" i="37"/>
  <c r="BJ57" i="18"/>
  <c r="Q21" i="37"/>
  <c r="BG9" i="18"/>
  <c r="BG10" i="18"/>
  <c r="BG11" i="18"/>
  <c r="BG12" i="18"/>
  <c r="BG13" i="18"/>
  <c r="BG14" i="18"/>
  <c r="BG15" i="18"/>
  <c r="BG16" i="18"/>
  <c r="BG17" i="18"/>
  <c r="BG18" i="18"/>
  <c r="BG19" i="18"/>
  <c r="BG20" i="18"/>
  <c r="BG21" i="18"/>
  <c r="BG22" i="18"/>
  <c r="BG23" i="18"/>
  <c r="BG24" i="18"/>
  <c r="BG25" i="18"/>
  <c r="BG26" i="18"/>
  <c r="BG27" i="18"/>
  <c r="BG28" i="18"/>
  <c r="BG29" i="18"/>
  <c r="BG30" i="18"/>
  <c r="BG31" i="18"/>
  <c r="BG32" i="18"/>
  <c r="BG33" i="18"/>
  <c r="BG34" i="18"/>
  <c r="BG35" i="18"/>
  <c r="BG36" i="18"/>
  <c r="BG37" i="18"/>
  <c r="BG38" i="18"/>
  <c r="BG39" i="18"/>
  <c r="BG40" i="18"/>
  <c r="BG41" i="18"/>
  <c r="BG42" i="18"/>
  <c r="BG43" i="18"/>
  <c r="BG44" i="18"/>
  <c r="BG45" i="18"/>
  <c r="BG46" i="18"/>
  <c r="BG47" i="18"/>
  <c r="BG48" i="18"/>
  <c r="BG50" i="18"/>
  <c r="BG58" i="18"/>
  <c r="BG51" i="18"/>
  <c r="P15" i="37"/>
  <c r="BG52" i="18"/>
  <c r="P16" i="37"/>
  <c r="BG53" i="18"/>
  <c r="P17" i="37"/>
  <c r="BG54" i="18"/>
  <c r="P18" i="37"/>
  <c r="BG55" i="18"/>
  <c r="P19" i="37"/>
  <c r="BG56" i="18"/>
  <c r="P20" i="37"/>
  <c r="BG57" i="18"/>
  <c r="P21" i="37"/>
  <c r="V14" i="37"/>
  <c r="U14" i="37"/>
  <c r="T14" i="37"/>
  <c r="S14" i="37"/>
  <c r="R14" i="37"/>
  <c r="Q14" i="37"/>
  <c r="P14" i="37"/>
  <c r="BF9" i="18"/>
  <c r="BF10" i="18"/>
  <c r="BF11" i="18"/>
  <c r="BF12" i="18"/>
  <c r="BF13" i="18"/>
  <c r="BF14" i="18"/>
  <c r="BF15" i="18"/>
  <c r="BF16" i="18"/>
  <c r="BF17" i="18"/>
  <c r="BF18" i="18"/>
  <c r="BF19" i="18"/>
  <c r="BF20" i="18"/>
  <c r="BF21" i="18"/>
  <c r="BF22" i="18"/>
  <c r="BF23" i="18"/>
  <c r="BF24" i="18"/>
  <c r="BF25" i="18"/>
  <c r="BF26" i="18"/>
  <c r="BF27" i="18"/>
  <c r="BF28" i="18"/>
  <c r="BF29" i="18"/>
  <c r="BF30" i="18"/>
  <c r="BF31" i="18"/>
  <c r="BF32" i="18"/>
  <c r="BF33" i="18"/>
  <c r="BF34" i="18"/>
  <c r="BF35" i="18"/>
  <c r="BF36" i="18"/>
  <c r="BF37" i="18"/>
  <c r="BF38" i="18"/>
  <c r="BF39" i="18"/>
  <c r="BF40" i="18"/>
  <c r="BF41" i="18"/>
  <c r="BF42" i="18"/>
  <c r="BF43" i="18"/>
  <c r="BF44" i="18"/>
  <c r="BF45" i="18"/>
  <c r="BF46" i="18"/>
  <c r="BF47" i="18"/>
  <c r="BF48" i="18"/>
  <c r="BF50" i="18"/>
  <c r="BF58" i="18"/>
  <c r="BF51" i="18"/>
  <c r="P7" i="37"/>
  <c r="BI9" i="18"/>
  <c r="BI10" i="18"/>
  <c r="BI11" i="18"/>
  <c r="BI12" i="18"/>
  <c r="BI13" i="18"/>
  <c r="BI14" i="18"/>
  <c r="BI15" i="18"/>
  <c r="BI16" i="18"/>
  <c r="BI17" i="18"/>
  <c r="BI18" i="18"/>
  <c r="BI19" i="18"/>
  <c r="BI20" i="18"/>
  <c r="BI21" i="18"/>
  <c r="BI22" i="18"/>
  <c r="BI23" i="18"/>
  <c r="BI24" i="18"/>
  <c r="BI25" i="18"/>
  <c r="BI26" i="18"/>
  <c r="BI27" i="18"/>
  <c r="BI28" i="18"/>
  <c r="BI29" i="18"/>
  <c r="BI30" i="18"/>
  <c r="BI31" i="18"/>
  <c r="BI32" i="18"/>
  <c r="BI33" i="18"/>
  <c r="BI34" i="18"/>
  <c r="BI35" i="18"/>
  <c r="BI36" i="18"/>
  <c r="BI37" i="18"/>
  <c r="BI38" i="18"/>
  <c r="BI39" i="18"/>
  <c r="BI40" i="18"/>
  <c r="BI41" i="18"/>
  <c r="BI42" i="18"/>
  <c r="BI43" i="18"/>
  <c r="BI44" i="18"/>
  <c r="BI45" i="18"/>
  <c r="BI46" i="18"/>
  <c r="BI47" i="18"/>
  <c r="BI48" i="18"/>
  <c r="BI50" i="18"/>
  <c r="BI58" i="18"/>
  <c r="BI51" i="18"/>
  <c r="Q7" i="37"/>
  <c r="BL9" i="18"/>
  <c r="BL10" i="18"/>
  <c r="BL11" i="18"/>
  <c r="BL12" i="18"/>
  <c r="BL13" i="18"/>
  <c r="BL14" i="18"/>
  <c r="BL15" i="18"/>
  <c r="BL16" i="18"/>
  <c r="BL17" i="18"/>
  <c r="BL18" i="18"/>
  <c r="BL19" i="18"/>
  <c r="BL20" i="18"/>
  <c r="BL21" i="18"/>
  <c r="BL22" i="18"/>
  <c r="BL23" i="18"/>
  <c r="BL24" i="18"/>
  <c r="BL25" i="18"/>
  <c r="BL26" i="18"/>
  <c r="BL27" i="18"/>
  <c r="BL28" i="18"/>
  <c r="BL29" i="18"/>
  <c r="BL30" i="18"/>
  <c r="BL31" i="18"/>
  <c r="BL32" i="18"/>
  <c r="BL33" i="18"/>
  <c r="BL34" i="18"/>
  <c r="BL35" i="18"/>
  <c r="BL36" i="18"/>
  <c r="BL37" i="18"/>
  <c r="BL38" i="18"/>
  <c r="BL39" i="18"/>
  <c r="BL40" i="18"/>
  <c r="BL41" i="18"/>
  <c r="BL42" i="18"/>
  <c r="BL43" i="18"/>
  <c r="BL44" i="18"/>
  <c r="BL45" i="18"/>
  <c r="BL46" i="18"/>
  <c r="BL47" i="18"/>
  <c r="BL48" i="18"/>
  <c r="BL50" i="18"/>
  <c r="BL58" i="18"/>
  <c r="BL51" i="18"/>
  <c r="R7" i="37"/>
  <c r="BO9" i="18"/>
  <c r="BO10" i="18"/>
  <c r="BO11" i="18"/>
  <c r="BO12" i="18"/>
  <c r="BO13" i="18"/>
  <c r="BO14" i="18"/>
  <c r="BO15" i="18"/>
  <c r="BO16" i="18"/>
  <c r="BO17" i="18"/>
  <c r="BO18" i="18"/>
  <c r="BO19" i="18"/>
  <c r="BO20" i="18"/>
  <c r="BO21" i="18"/>
  <c r="BO22" i="18"/>
  <c r="BO23" i="18"/>
  <c r="BO24" i="18"/>
  <c r="BO25" i="18"/>
  <c r="BO26" i="18"/>
  <c r="BO27" i="18"/>
  <c r="BO28" i="18"/>
  <c r="BO29" i="18"/>
  <c r="BO30" i="18"/>
  <c r="BO31" i="18"/>
  <c r="BO32" i="18"/>
  <c r="BO33" i="18"/>
  <c r="BO34" i="18"/>
  <c r="BO35" i="18"/>
  <c r="BO36" i="18"/>
  <c r="BO37" i="18"/>
  <c r="BO38" i="18"/>
  <c r="BO39" i="18"/>
  <c r="BO40" i="18"/>
  <c r="BO41" i="18"/>
  <c r="BO42" i="18"/>
  <c r="BO43" i="18"/>
  <c r="BO44" i="18"/>
  <c r="BO45" i="18"/>
  <c r="BO46" i="18"/>
  <c r="BO47" i="18"/>
  <c r="BO48" i="18"/>
  <c r="BO50" i="18"/>
  <c r="BO58" i="18"/>
  <c r="BO51" i="18"/>
  <c r="S7" i="37"/>
  <c r="BR9" i="18"/>
  <c r="BR10" i="18"/>
  <c r="BR11" i="18"/>
  <c r="BR12" i="18"/>
  <c r="BR13" i="18"/>
  <c r="BR14" i="18"/>
  <c r="BR15" i="18"/>
  <c r="BR16" i="18"/>
  <c r="BR17" i="18"/>
  <c r="BR18" i="18"/>
  <c r="BR19" i="18"/>
  <c r="BR20" i="18"/>
  <c r="BR21" i="18"/>
  <c r="BR22" i="18"/>
  <c r="BR23" i="18"/>
  <c r="BR24" i="18"/>
  <c r="BR25" i="18"/>
  <c r="BR26" i="18"/>
  <c r="BR27" i="18"/>
  <c r="BR28" i="18"/>
  <c r="BR29" i="18"/>
  <c r="BR30" i="18"/>
  <c r="BR31" i="18"/>
  <c r="BR32" i="18"/>
  <c r="BR33" i="18"/>
  <c r="BR34" i="18"/>
  <c r="BR35" i="18"/>
  <c r="BR36" i="18"/>
  <c r="BR37" i="18"/>
  <c r="BR38" i="18"/>
  <c r="BR39" i="18"/>
  <c r="BR40" i="18"/>
  <c r="BR41" i="18"/>
  <c r="BR42" i="18"/>
  <c r="BR43" i="18"/>
  <c r="BR44" i="18"/>
  <c r="BR45" i="18"/>
  <c r="BR46" i="18"/>
  <c r="BR47" i="18"/>
  <c r="BR48" i="18"/>
  <c r="BR50" i="18"/>
  <c r="BR58" i="18"/>
  <c r="BR51" i="18"/>
  <c r="T7" i="37"/>
  <c r="BU9" i="18"/>
  <c r="BU10" i="18"/>
  <c r="BU11" i="18"/>
  <c r="BU12" i="18"/>
  <c r="BU13" i="18"/>
  <c r="BU14" i="18"/>
  <c r="BU15" i="18"/>
  <c r="BU16" i="18"/>
  <c r="BU17" i="18"/>
  <c r="BU18" i="18"/>
  <c r="BU19" i="18"/>
  <c r="BU20" i="18"/>
  <c r="BU21" i="18"/>
  <c r="BU22" i="18"/>
  <c r="BU23" i="18"/>
  <c r="BU24" i="18"/>
  <c r="BU25" i="18"/>
  <c r="BU26" i="18"/>
  <c r="BU27" i="18"/>
  <c r="BU28" i="18"/>
  <c r="BU29" i="18"/>
  <c r="BU30" i="18"/>
  <c r="BU31" i="18"/>
  <c r="BU32" i="18"/>
  <c r="BU33" i="18"/>
  <c r="BU34" i="18"/>
  <c r="BU35" i="18"/>
  <c r="BU36" i="18"/>
  <c r="BU37" i="18"/>
  <c r="BU38" i="18"/>
  <c r="BU39" i="18"/>
  <c r="BU40" i="18"/>
  <c r="BU41" i="18"/>
  <c r="BU42" i="18"/>
  <c r="BU43" i="18"/>
  <c r="BU44" i="18"/>
  <c r="BU45" i="18"/>
  <c r="BU46" i="18"/>
  <c r="BU47" i="18"/>
  <c r="BU48" i="18"/>
  <c r="BU50" i="18"/>
  <c r="BU58" i="18"/>
  <c r="BU51" i="18"/>
  <c r="U7" i="37"/>
  <c r="AT9" i="5"/>
  <c r="AT10" i="5"/>
  <c r="AT11" i="5"/>
  <c r="AT12" i="5"/>
  <c r="AT13" i="5"/>
  <c r="AT14" i="5"/>
  <c r="AT15" i="5"/>
  <c r="AT16" i="5"/>
  <c r="AT17" i="5"/>
  <c r="AT18" i="5"/>
  <c r="AT19" i="5"/>
  <c r="AT20" i="5"/>
  <c r="AT21" i="5"/>
  <c r="AT22" i="5"/>
  <c r="AT23" i="5"/>
  <c r="AT24" i="5"/>
  <c r="AT25" i="5"/>
  <c r="AT26" i="5"/>
  <c r="AT27" i="5"/>
  <c r="AT28" i="5"/>
  <c r="AT29" i="5"/>
  <c r="AT30" i="5"/>
  <c r="AT31" i="5"/>
  <c r="AT32" i="5"/>
  <c r="AT33" i="5"/>
  <c r="AT34" i="5"/>
  <c r="AT35" i="5"/>
  <c r="AT36" i="5"/>
  <c r="AT37" i="5"/>
  <c r="AT38" i="5"/>
  <c r="AT39" i="5"/>
  <c r="AT40" i="5"/>
  <c r="AT41" i="5"/>
  <c r="AT42" i="5"/>
  <c r="AT43" i="5"/>
  <c r="AT44" i="5"/>
  <c r="AT45" i="5"/>
  <c r="AT46" i="5"/>
  <c r="AT47" i="5"/>
  <c r="AT48" i="5"/>
  <c r="AT50" i="5"/>
  <c r="AT58" i="5"/>
  <c r="AT51" i="5"/>
  <c r="V7" i="37"/>
  <c r="BF52" i="18"/>
  <c r="P8" i="37"/>
  <c r="BI52" i="18"/>
  <c r="Q8" i="37"/>
  <c r="BL52" i="18"/>
  <c r="R8" i="37"/>
  <c r="BO52" i="18"/>
  <c r="S8" i="37"/>
  <c r="BR52" i="18"/>
  <c r="T8" i="37"/>
  <c r="BU52" i="18"/>
  <c r="U8" i="37"/>
  <c r="AT52" i="5"/>
  <c r="V8" i="37"/>
  <c r="BF53" i="18"/>
  <c r="P9" i="37"/>
  <c r="BI53" i="18"/>
  <c r="Q9" i="37"/>
  <c r="BL53" i="18"/>
  <c r="R9" i="37"/>
  <c r="BO53" i="18"/>
  <c r="S9" i="37"/>
  <c r="BR53" i="18"/>
  <c r="T9" i="37"/>
  <c r="BU53" i="18"/>
  <c r="U9" i="37"/>
  <c r="AT53" i="5"/>
  <c r="V9" i="37"/>
  <c r="BF54" i="18"/>
  <c r="P10" i="37"/>
  <c r="BI54" i="18"/>
  <c r="Q10" i="37"/>
  <c r="BL54" i="18"/>
  <c r="R10" i="37"/>
  <c r="BO54" i="18"/>
  <c r="S10" i="37"/>
  <c r="BR54" i="18"/>
  <c r="T10" i="37"/>
  <c r="BU54" i="18"/>
  <c r="U10" i="37"/>
  <c r="AT54" i="5"/>
  <c r="V10" i="37"/>
  <c r="BF55" i="18"/>
  <c r="P11" i="37"/>
  <c r="BI55" i="18"/>
  <c r="Q11" i="37"/>
  <c r="BL55" i="18"/>
  <c r="R11" i="37"/>
  <c r="BO55" i="18"/>
  <c r="S11" i="37"/>
  <c r="BR55" i="18"/>
  <c r="T11" i="37"/>
  <c r="BU55" i="18"/>
  <c r="U11" i="37"/>
  <c r="AT55" i="5"/>
  <c r="V11" i="37"/>
  <c r="BF56" i="18"/>
  <c r="P12" i="37"/>
  <c r="BI56" i="18"/>
  <c r="Q12" i="37"/>
  <c r="BL56" i="18"/>
  <c r="R12" i="37"/>
  <c r="BO56" i="18"/>
  <c r="S12" i="37"/>
  <c r="BR56" i="18"/>
  <c r="T12" i="37"/>
  <c r="BU56" i="18"/>
  <c r="U12" i="37"/>
  <c r="AT56" i="5"/>
  <c r="V12" i="37"/>
  <c r="BF57" i="18"/>
  <c r="P13" i="37"/>
  <c r="BI57" i="18"/>
  <c r="Q13" i="37"/>
  <c r="BL57" i="18"/>
  <c r="R13" i="37"/>
  <c r="BO57" i="18"/>
  <c r="S13" i="37"/>
  <c r="BR57" i="18"/>
  <c r="T13" i="37"/>
  <c r="BU57" i="18"/>
  <c r="U13" i="37"/>
  <c r="AT57" i="5"/>
  <c r="V13" i="37"/>
  <c r="V6" i="37"/>
  <c r="U6" i="37"/>
  <c r="T6" i="37"/>
  <c r="S6" i="37"/>
  <c r="R6" i="37"/>
  <c r="Q6" i="37"/>
  <c r="P6" i="37"/>
  <c r="C8" i="36"/>
  <c r="AD8" i="36"/>
  <c r="C9" i="36"/>
  <c r="AD9" i="36"/>
  <c r="C10" i="36"/>
  <c r="AD10" i="36"/>
  <c r="C11" i="36"/>
  <c r="AD11" i="36"/>
  <c r="C12" i="36"/>
  <c r="AD12" i="36"/>
  <c r="C13" i="36"/>
  <c r="AD13" i="36"/>
  <c r="C14" i="36"/>
  <c r="AD14" i="36"/>
  <c r="C15" i="36"/>
  <c r="AD15" i="36"/>
  <c r="C16" i="36"/>
  <c r="AD16" i="36"/>
  <c r="C17" i="36"/>
  <c r="AD17" i="36"/>
  <c r="C18" i="36"/>
  <c r="AD18" i="36"/>
  <c r="C19" i="36"/>
  <c r="AD19" i="36"/>
  <c r="C20" i="36"/>
  <c r="AD20" i="36"/>
  <c r="C21" i="36"/>
  <c r="AD21" i="36"/>
  <c r="C22" i="36"/>
  <c r="AD22" i="36"/>
  <c r="C23" i="36"/>
  <c r="AD23" i="36"/>
  <c r="C24" i="36"/>
  <c r="AD24" i="36"/>
  <c r="C25" i="36"/>
  <c r="AD25" i="36"/>
  <c r="C26" i="36"/>
  <c r="AD26" i="36"/>
  <c r="C27" i="36"/>
  <c r="AD27" i="36"/>
  <c r="C28" i="36"/>
  <c r="AD28" i="36"/>
  <c r="C29" i="36"/>
  <c r="AD29" i="36"/>
  <c r="C30" i="36"/>
  <c r="AD30" i="36"/>
  <c r="C31" i="36"/>
  <c r="AD31" i="36"/>
  <c r="C32" i="36"/>
  <c r="AD32" i="36"/>
  <c r="C33" i="36"/>
  <c r="AD33" i="36"/>
  <c r="C34" i="36"/>
  <c r="AD34" i="36"/>
  <c r="C35" i="36"/>
  <c r="AD35" i="36"/>
  <c r="C36" i="36"/>
  <c r="AD36" i="36"/>
  <c r="C37" i="36"/>
  <c r="AD37" i="36"/>
  <c r="C38" i="36"/>
  <c r="AD38" i="36"/>
  <c r="C39" i="36"/>
  <c r="AD39" i="36"/>
  <c r="C40" i="36"/>
  <c r="AD40" i="36"/>
  <c r="C41" i="36"/>
  <c r="AD41" i="36"/>
  <c r="C42" i="36"/>
  <c r="AD42" i="36"/>
  <c r="C43" i="36"/>
  <c r="AD43" i="36"/>
  <c r="C44" i="36"/>
  <c r="AD44" i="36"/>
  <c r="C45" i="36"/>
  <c r="AD45" i="36"/>
  <c r="C46" i="36"/>
  <c r="AD46" i="36"/>
  <c r="C47" i="36"/>
  <c r="AD47" i="36"/>
  <c r="AD49" i="36"/>
  <c r="D6" i="37"/>
  <c r="AE8" i="36"/>
  <c r="AE9" i="36"/>
  <c r="AE10" i="36"/>
  <c r="AE11" i="36"/>
  <c r="AE12" i="36"/>
  <c r="AE13" i="36"/>
  <c r="AE14" i="36"/>
  <c r="AE15" i="36"/>
  <c r="AE16" i="36"/>
  <c r="AE17" i="36"/>
  <c r="AE18" i="36"/>
  <c r="AE19" i="36"/>
  <c r="AE20" i="36"/>
  <c r="AE21" i="36"/>
  <c r="AE22" i="36"/>
  <c r="AE23" i="36"/>
  <c r="AE24" i="36"/>
  <c r="AE25" i="36"/>
  <c r="AE26" i="36"/>
  <c r="AE27" i="36"/>
  <c r="AE28" i="36"/>
  <c r="AE29" i="36"/>
  <c r="AE30" i="36"/>
  <c r="AE31" i="36"/>
  <c r="AE32" i="36"/>
  <c r="AE33" i="36"/>
  <c r="AE34" i="36"/>
  <c r="AE35" i="36"/>
  <c r="AE36" i="36"/>
  <c r="AE37" i="36"/>
  <c r="AE38" i="36"/>
  <c r="AE39" i="36"/>
  <c r="AE40" i="36"/>
  <c r="AE41" i="36"/>
  <c r="AE42" i="36"/>
  <c r="AE43" i="36"/>
  <c r="AE44" i="36"/>
  <c r="AE45" i="36"/>
  <c r="AE46" i="36"/>
  <c r="AE47" i="36"/>
  <c r="AE49" i="36"/>
  <c r="D14" i="37"/>
  <c r="D22" i="37"/>
  <c r="AD53" i="36"/>
  <c r="D10" i="37"/>
  <c r="AE53" i="36"/>
  <c r="D18" i="37"/>
  <c r="D26" i="37"/>
  <c r="AD51" i="36"/>
  <c r="D8" i="37"/>
  <c r="AE51" i="36"/>
  <c r="D16" i="37"/>
  <c r="D24" i="37"/>
  <c r="G58" i="1"/>
  <c r="AD57" i="36"/>
  <c r="AD55" i="36"/>
  <c r="D12" i="37"/>
  <c r="G57" i="1"/>
  <c r="AE57" i="36"/>
  <c r="AE55" i="36"/>
  <c r="D20" i="37"/>
  <c r="D28" i="37"/>
  <c r="D30" i="37"/>
  <c r="D23" i="37"/>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AR57" i="36"/>
  <c r="AR8" i="36"/>
  <c r="AR9" i="36"/>
  <c r="AR10" i="36"/>
  <c r="AR11" i="36"/>
  <c r="AR12" i="36"/>
  <c r="AR13" i="36"/>
  <c r="AR14" i="36"/>
  <c r="AR15" i="36"/>
  <c r="AR16" i="36"/>
  <c r="AR17" i="36"/>
  <c r="AR18" i="36"/>
  <c r="AR19" i="36"/>
  <c r="AR20" i="36"/>
  <c r="AR21" i="36"/>
  <c r="AR22" i="36"/>
  <c r="AR23" i="36"/>
  <c r="AR24" i="36"/>
  <c r="AR25" i="36"/>
  <c r="AR26" i="36"/>
  <c r="AR27" i="36"/>
  <c r="AR28" i="36"/>
  <c r="AR29" i="36"/>
  <c r="AR30" i="36"/>
  <c r="AR31" i="36"/>
  <c r="AR32" i="36"/>
  <c r="AR33" i="36"/>
  <c r="AR34" i="36"/>
  <c r="AR35" i="36"/>
  <c r="AR36" i="36"/>
  <c r="AR37" i="36"/>
  <c r="AR38" i="36"/>
  <c r="AR39" i="36"/>
  <c r="AR40" i="36"/>
  <c r="AR41" i="36"/>
  <c r="AR42" i="36"/>
  <c r="AR43" i="36"/>
  <c r="AR44" i="36"/>
  <c r="AR45" i="36"/>
  <c r="AR46" i="36"/>
  <c r="AR47" i="36"/>
  <c r="AR49" i="36"/>
  <c r="AR51" i="36"/>
  <c r="AR53" i="36"/>
  <c r="AR55" i="36"/>
  <c r="E51" i="37"/>
  <c r="AS57" i="36"/>
  <c r="AS8" i="36"/>
  <c r="AS9" i="36"/>
  <c r="AS10" i="36"/>
  <c r="AS11" i="36"/>
  <c r="AS12" i="36"/>
  <c r="AS13" i="36"/>
  <c r="AS14" i="36"/>
  <c r="AS15" i="36"/>
  <c r="AS16" i="36"/>
  <c r="AS17" i="36"/>
  <c r="AS18" i="36"/>
  <c r="AS19" i="36"/>
  <c r="AS20" i="36"/>
  <c r="AS21" i="36"/>
  <c r="AS22" i="36"/>
  <c r="AS23" i="36"/>
  <c r="AS24" i="36"/>
  <c r="AS25" i="36"/>
  <c r="AS26" i="36"/>
  <c r="AS27" i="36"/>
  <c r="AS28" i="36"/>
  <c r="AS29" i="36"/>
  <c r="AS30" i="36"/>
  <c r="AS31" i="36"/>
  <c r="AS32" i="36"/>
  <c r="AS33" i="36"/>
  <c r="AS34" i="36"/>
  <c r="AS35" i="36"/>
  <c r="AS36" i="36"/>
  <c r="AS37" i="36"/>
  <c r="AS38" i="36"/>
  <c r="AS39" i="36"/>
  <c r="AS40" i="36"/>
  <c r="AS41" i="36"/>
  <c r="AS42" i="36"/>
  <c r="AS43" i="36"/>
  <c r="AS44" i="36"/>
  <c r="AS45" i="36"/>
  <c r="AS46" i="36"/>
  <c r="AS47" i="36"/>
  <c r="AS49" i="36"/>
  <c r="AS51" i="36"/>
  <c r="AS53" i="36"/>
  <c r="AS55" i="36"/>
  <c r="E59" i="37"/>
  <c r="E67" i="37"/>
  <c r="E49" i="37"/>
  <c r="E57" i="37"/>
  <c r="E65" i="37"/>
  <c r="E47" i="37"/>
  <c r="E55" i="37"/>
  <c r="E63" i="37"/>
  <c r="E45" i="37"/>
  <c r="E53" i="37"/>
  <c r="E61" i="37"/>
  <c r="E69" i="37"/>
  <c r="E68" i="37"/>
  <c r="AU57" i="36"/>
  <c r="AU8" i="36"/>
  <c r="AU9" i="36"/>
  <c r="AU10" i="36"/>
  <c r="AU11" i="36"/>
  <c r="AU12" i="36"/>
  <c r="AU13" i="36"/>
  <c r="AU14" i="36"/>
  <c r="AU15" i="36"/>
  <c r="AU16" i="36"/>
  <c r="AU17" i="36"/>
  <c r="AU18" i="36"/>
  <c r="AU19" i="36"/>
  <c r="AU20" i="36"/>
  <c r="AU21" i="36"/>
  <c r="AU22" i="36"/>
  <c r="AU23" i="36"/>
  <c r="AU24" i="36"/>
  <c r="AU25" i="36"/>
  <c r="AU26" i="36"/>
  <c r="AU27" i="36"/>
  <c r="AU28" i="36"/>
  <c r="AU29" i="36"/>
  <c r="AU30" i="36"/>
  <c r="AU31" i="36"/>
  <c r="AU32" i="36"/>
  <c r="AU33" i="36"/>
  <c r="AU34" i="36"/>
  <c r="AU35" i="36"/>
  <c r="AU36" i="36"/>
  <c r="AU37" i="36"/>
  <c r="AU38" i="36"/>
  <c r="AU39" i="36"/>
  <c r="AU40" i="36"/>
  <c r="AU41" i="36"/>
  <c r="AU42" i="36"/>
  <c r="AU43" i="36"/>
  <c r="AU44" i="36"/>
  <c r="AU45" i="36"/>
  <c r="AU46" i="36"/>
  <c r="AU47" i="36"/>
  <c r="AU49" i="36"/>
  <c r="AU51" i="36"/>
  <c r="AU53" i="36"/>
  <c r="AU55" i="36"/>
  <c r="F51" i="37"/>
  <c r="AV57" i="36"/>
  <c r="AV8" i="36"/>
  <c r="AV9" i="36"/>
  <c r="AV10" i="36"/>
  <c r="AV11" i="36"/>
  <c r="AV12" i="36"/>
  <c r="AV13" i="36"/>
  <c r="AV14" i="36"/>
  <c r="AV15" i="36"/>
  <c r="AV16" i="36"/>
  <c r="AV17" i="36"/>
  <c r="AV18" i="36"/>
  <c r="AV19" i="36"/>
  <c r="AV20" i="36"/>
  <c r="AV21" i="36"/>
  <c r="AV22" i="36"/>
  <c r="AV23" i="36"/>
  <c r="AV24" i="36"/>
  <c r="AV25" i="36"/>
  <c r="AV26" i="36"/>
  <c r="AV27" i="36"/>
  <c r="AV28" i="36"/>
  <c r="AV29" i="36"/>
  <c r="AV30" i="36"/>
  <c r="AV31" i="36"/>
  <c r="AV32" i="36"/>
  <c r="AV33" i="36"/>
  <c r="AV34" i="36"/>
  <c r="AV35" i="36"/>
  <c r="AV36" i="36"/>
  <c r="AV37" i="36"/>
  <c r="AV38" i="36"/>
  <c r="AV39" i="36"/>
  <c r="AV40" i="36"/>
  <c r="AV41" i="36"/>
  <c r="AV42" i="36"/>
  <c r="AV43" i="36"/>
  <c r="AV44" i="36"/>
  <c r="AV45" i="36"/>
  <c r="AV46" i="36"/>
  <c r="AV47" i="36"/>
  <c r="AV49" i="36"/>
  <c r="AV51" i="36"/>
  <c r="AV53" i="36"/>
  <c r="AV55" i="36"/>
  <c r="F59" i="37"/>
  <c r="F67" i="37"/>
  <c r="F49" i="37"/>
  <c r="F57" i="37"/>
  <c r="F65" i="37"/>
  <c r="F47" i="37"/>
  <c r="F55" i="37"/>
  <c r="F63" i="37"/>
  <c r="F45" i="37"/>
  <c r="F53" i="37"/>
  <c r="F61" i="37"/>
  <c r="F69" i="37"/>
  <c r="F68" i="37"/>
  <c r="AK57" i="4"/>
  <c r="C8" i="4"/>
  <c r="AK8" i="4"/>
  <c r="C9" i="4"/>
  <c r="AK9" i="4"/>
  <c r="C10" i="4"/>
  <c r="AK10" i="4"/>
  <c r="C11" i="4"/>
  <c r="AK11" i="4"/>
  <c r="C12" i="4"/>
  <c r="AK12" i="4"/>
  <c r="C13" i="4"/>
  <c r="AK13" i="4"/>
  <c r="C14" i="4"/>
  <c r="AK14" i="4"/>
  <c r="C15" i="4"/>
  <c r="AK15" i="4"/>
  <c r="C16" i="4"/>
  <c r="AK16" i="4"/>
  <c r="C17" i="4"/>
  <c r="AK17" i="4"/>
  <c r="C18" i="4"/>
  <c r="AK18" i="4"/>
  <c r="C19" i="4"/>
  <c r="AK19" i="4"/>
  <c r="C20" i="4"/>
  <c r="AK20" i="4"/>
  <c r="C21" i="4"/>
  <c r="AK21" i="4"/>
  <c r="C22" i="4"/>
  <c r="AK22" i="4"/>
  <c r="C23" i="4"/>
  <c r="AK23" i="4"/>
  <c r="C24" i="4"/>
  <c r="AK24" i="4"/>
  <c r="C25" i="4"/>
  <c r="AK25" i="4"/>
  <c r="C26" i="4"/>
  <c r="AK26" i="4"/>
  <c r="C27" i="4"/>
  <c r="AK27" i="4"/>
  <c r="C28" i="4"/>
  <c r="AK28" i="4"/>
  <c r="C29" i="4"/>
  <c r="AK29" i="4"/>
  <c r="C30" i="4"/>
  <c r="AK30" i="4"/>
  <c r="C31" i="4"/>
  <c r="AK31" i="4"/>
  <c r="C32" i="4"/>
  <c r="AK32" i="4"/>
  <c r="C33" i="4"/>
  <c r="AK33" i="4"/>
  <c r="C34" i="4"/>
  <c r="AK34" i="4"/>
  <c r="C35" i="4"/>
  <c r="AK35" i="4"/>
  <c r="C36" i="4"/>
  <c r="AK36" i="4"/>
  <c r="C37" i="4"/>
  <c r="AK37" i="4"/>
  <c r="C38" i="4"/>
  <c r="AK38" i="4"/>
  <c r="C39" i="4"/>
  <c r="AK39" i="4"/>
  <c r="C40" i="4"/>
  <c r="AK40" i="4"/>
  <c r="C41" i="4"/>
  <c r="AK41" i="4"/>
  <c r="C42" i="4"/>
  <c r="AK42" i="4"/>
  <c r="C43" i="4"/>
  <c r="AK43" i="4"/>
  <c r="C44" i="4"/>
  <c r="AK44" i="4"/>
  <c r="C45" i="4"/>
  <c r="AK45" i="4"/>
  <c r="C46" i="4"/>
  <c r="AK46" i="4"/>
  <c r="C47" i="4"/>
  <c r="AK47" i="4"/>
  <c r="AK49" i="4"/>
  <c r="AK51" i="4"/>
  <c r="AK53" i="4"/>
  <c r="AK55" i="4"/>
  <c r="G51" i="37"/>
  <c r="AL57" i="4"/>
  <c r="AL8" i="4"/>
  <c r="AL9" i="4"/>
  <c r="AL10" i="4"/>
  <c r="AL11" i="4"/>
  <c r="AL12" i="4"/>
  <c r="AL13" i="4"/>
  <c r="AL14" i="4"/>
  <c r="AL15" i="4"/>
  <c r="AL16" i="4"/>
  <c r="AL17" i="4"/>
  <c r="AL18" i="4"/>
  <c r="AL19" i="4"/>
  <c r="AL20" i="4"/>
  <c r="AL21" i="4"/>
  <c r="AL22" i="4"/>
  <c r="AL23" i="4"/>
  <c r="AL24" i="4"/>
  <c r="AL25" i="4"/>
  <c r="AL26" i="4"/>
  <c r="AL27" i="4"/>
  <c r="AL28" i="4"/>
  <c r="AL29" i="4"/>
  <c r="AL30" i="4"/>
  <c r="AL31" i="4"/>
  <c r="AL32" i="4"/>
  <c r="AL33" i="4"/>
  <c r="AL34" i="4"/>
  <c r="AL35" i="4"/>
  <c r="AL36" i="4"/>
  <c r="AL37" i="4"/>
  <c r="AL38" i="4"/>
  <c r="AL39" i="4"/>
  <c r="AL40" i="4"/>
  <c r="AL41" i="4"/>
  <c r="AL42" i="4"/>
  <c r="AL43" i="4"/>
  <c r="AL44" i="4"/>
  <c r="AL45" i="4"/>
  <c r="AL46" i="4"/>
  <c r="AL47" i="4"/>
  <c r="AL49" i="4"/>
  <c r="AL51" i="4"/>
  <c r="AL53" i="4"/>
  <c r="AL55" i="4"/>
  <c r="G59" i="37"/>
  <c r="G67" i="37"/>
  <c r="G49" i="37"/>
  <c r="G57" i="37"/>
  <c r="G65" i="37"/>
  <c r="G47" i="37"/>
  <c r="G55" i="37"/>
  <c r="G63" i="37"/>
  <c r="G45" i="37"/>
  <c r="G53" i="37"/>
  <c r="G61" i="37"/>
  <c r="G69" i="37"/>
  <c r="G68" i="37"/>
  <c r="AN57" i="4"/>
  <c r="AN8" i="4"/>
  <c r="AN9" i="4"/>
  <c r="AN10" i="4"/>
  <c r="AN11" i="4"/>
  <c r="AN12" i="4"/>
  <c r="AN13" i="4"/>
  <c r="AN14" i="4"/>
  <c r="AN15" i="4"/>
  <c r="AN16" i="4"/>
  <c r="AN17" i="4"/>
  <c r="AN18" i="4"/>
  <c r="AN19" i="4"/>
  <c r="AN20" i="4"/>
  <c r="AN21" i="4"/>
  <c r="AN22" i="4"/>
  <c r="AN23" i="4"/>
  <c r="AN24" i="4"/>
  <c r="AN25" i="4"/>
  <c r="AN26" i="4"/>
  <c r="AN27" i="4"/>
  <c r="AN28" i="4"/>
  <c r="AN29" i="4"/>
  <c r="AN30" i="4"/>
  <c r="AN31" i="4"/>
  <c r="AN32" i="4"/>
  <c r="AN33" i="4"/>
  <c r="AN34" i="4"/>
  <c r="AN35" i="4"/>
  <c r="AN36" i="4"/>
  <c r="AN37" i="4"/>
  <c r="AN38" i="4"/>
  <c r="AN39" i="4"/>
  <c r="AN40" i="4"/>
  <c r="AN41" i="4"/>
  <c r="AN42" i="4"/>
  <c r="AN43" i="4"/>
  <c r="AN44" i="4"/>
  <c r="AN45" i="4"/>
  <c r="AN46" i="4"/>
  <c r="AN47" i="4"/>
  <c r="AN49" i="4"/>
  <c r="AN51" i="4"/>
  <c r="AN53" i="4"/>
  <c r="AN55" i="4"/>
  <c r="H51" i="37"/>
  <c r="AO57" i="4"/>
  <c r="AO8" i="4"/>
  <c r="AO9" i="4"/>
  <c r="AO10" i="4"/>
  <c r="AO11" i="4"/>
  <c r="AO12" i="4"/>
  <c r="AO13" i="4"/>
  <c r="AO14" i="4"/>
  <c r="AO15" i="4"/>
  <c r="AO16" i="4"/>
  <c r="AO17" i="4"/>
  <c r="AO18" i="4"/>
  <c r="AO19" i="4"/>
  <c r="AO20" i="4"/>
  <c r="AO21" i="4"/>
  <c r="AO22" i="4"/>
  <c r="AO23" i="4"/>
  <c r="AO24" i="4"/>
  <c r="AO25" i="4"/>
  <c r="AO26" i="4"/>
  <c r="AO27" i="4"/>
  <c r="AO28" i="4"/>
  <c r="AO29" i="4"/>
  <c r="AO30" i="4"/>
  <c r="AO31" i="4"/>
  <c r="AO32" i="4"/>
  <c r="AO33" i="4"/>
  <c r="AO34" i="4"/>
  <c r="AO35" i="4"/>
  <c r="AO36" i="4"/>
  <c r="AO37" i="4"/>
  <c r="AO38" i="4"/>
  <c r="AO39" i="4"/>
  <c r="AO40" i="4"/>
  <c r="AO41" i="4"/>
  <c r="AO42" i="4"/>
  <c r="AO43" i="4"/>
  <c r="AO44" i="4"/>
  <c r="AO45" i="4"/>
  <c r="AO46" i="4"/>
  <c r="AO47" i="4"/>
  <c r="AO49" i="4"/>
  <c r="AO51" i="4"/>
  <c r="AO53" i="4"/>
  <c r="AO55" i="4"/>
  <c r="H59" i="37"/>
  <c r="H67" i="37"/>
  <c r="H49" i="37"/>
  <c r="H57" i="37"/>
  <c r="H65" i="37"/>
  <c r="H47" i="37"/>
  <c r="H55" i="37"/>
  <c r="H63" i="37"/>
  <c r="H45" i="37"/>
  <c r="H53" i="37"/>
  <c r="H61" i="37"/>
  <c r="H69" i="37"/>
  <c r="H68" i="37"/>
  <c r="AQ57" i="4"/>
  <c r="AQ8" i="4"/>
  <c r="AQ9" i="4"/>
  <c r="AQ10" i="4"/>
  <c r="AQ11" i="4"/>
  <c r="AQ12" i="4"/>
  <c r="AQ13" i="4"/>
  <c r="AQ14" i="4"/>
  <c r="AQ15" i="4"/>
  <c r="AQ16" i="4"/>
  <c r="AQ17" i="4"/>
  <c r="AQ18" i="4"/>
  <c r="AQ19" i="4"/>
  <c r="AQ20" i="4"/>
  <c r="AQ21" i="4"/>
  <c r="AQ22" i="4"/>
  <c r="AQ23" i="4"/>
  <c r="AQ24" i="4"/>
  <c r="AQ25" i="4"/>
  <c r="AQ26" i="4"/>
  <c r="AQ27" i="4"/>
  <c r="AQ28" i="4"/>
  <c r="AQ29" i="4"/>
  <c r="AQ30" i="4"/>
  <c r="AQ31" i="4"/>
  <c r="AQ32" i="4"/>
  <c r="AQ33" i="4"/>
  <c r="AQ34" i="4"/>
  <c r="AQ35" i="4"/>
  <c r="AQ36" i="4"/>
  <c r="AQ37" i="4"/>
  <c r="AQ38" i="4"/>
  <c r="AQ39" i="4"/>
  <c r="AQ40" i="4"/>
  <c r="AQ41" i="4"/>
  <c r="AQ42" i="4"/>
  <c r="AQ43" i="4"/>
  <c r="AQ44" i="4"/>
  <c r="AQ45" i="4"/>
  <c r="AQ46" i="4"/>
  <c r="AQ47" i="4"/>
  <c r="AQ49" i="4"/>
  <c r="AQ51" i="4"/>
  <c r="AQ53" i="4"/>
  <c r="AQ55" i="4"/>
  <c r="I51" i="37"/>
  <c r="AR57" i="4"/>
  <c r="AR8" i="4"/>
  <c r="AR9" i="4"/>
  <c r="AR10" i="4"/>
  <c r="AR11" i="4"/>
  <c r="AR12" i="4"/>
  <c r="AR13" i="4"/>
  <c r="AR14" i="4"/>
  <c r="AR15" i="4"/>
  <c r="AR16" i="4"/>
  <c r="AR17" i="4"/>
  <c r="AR18" i="4"/>
  <c r="AR19" i="4"/>
  <c r="AR20" i="4"/>
  <c r="AR21" i="4"/>
  <c r="AR22" i="4"/>
  <c r="AR23" i="4"/>
  <c r="AR24" i="4"/>
  <c r="AR25" i="4"/>
  <c r="AR26" i="4"/>
  <c r="AR27" i="4"/>
  <c r="AR28" i="4"/>
  <c r="AR29" i="4"/>
  <c r="AR30" i="4"/>
  <c r="AR31" i="4"/>
  <c r="AR32" i="4"/>
  <c r="AR33" i="4"/>
  <c r="AR34" i="4"/>
  <c r="AR35" i="4"/>
  <c r="AR36" i="4"/>
  <c r="AR37" i="4"/>
  <c r="AR38" i="4"/>
  <c r="AR39" i="4"/>
  <c r="AR40" i="4"/>
  <c r="AR41" i="4"/>
  <c r="AR42" i="4"/>
  <c r="AR43" i="4"/>
  <c r="AR44" i="4"/>
  <c r="AR45" i="4"/>
  <c r="AR46" i="4"/>
  <c r="AR47" i="4"/>
  <c r="AR49" i="4"/>
  <c r="AR51" i="4"/>
  <c r="AR53" i="4"/>
  <c r="AR55" i="4"/>
  <c r="I59" i="37"/>
  <c r="I67" i="37"/>
  <c r="I49" i="37"/>
  <c r="I57" i="37"/>
  <c r="I65" i="37"/>
  <c r="I47" i="37"/>
  <c r="I55" i="37"/>
  <c r="I63" i="37"/>
  <c r="I45" i="37"/>
  <c r="I53" i="37"/>
  <c r="I61" i="37"/>
  <c r="I69" i="37"/>
  <c r="I68" i="37"/>
  <c r="AK57" i="15"/>
  <c r="C8" i="15"/>
  <c r="AK8" i="15"/>
  <c r="C9" i="15"/>
  <c r="AK9" i="15"/>
  <c r="C10" i="15"/>
  <c r="AK10" i="15"/>
  <c r="C11" i="15"/>
  <c r="AK11" i="15"/>
  <c r="C12" i="15"/>
  <c r="AK12" i="15"/>
  <c r="C13" i="15"/>
  <c r="AK13" i="15"/>
  <c r="C14" i="15"/>
  <c r="AK14" i="15"/>
  <c r="C15" i="15"/>
  <c r="AK15" i="15"/>
  <c r="C16" i="15"/>
  <c r="AK16" i="15"/>
  <c r="C17" i="15"/>
  <c r="AK17" i="15"/>
  <c r="C18" i="15"/>
  <c r="AK18" i="15"/>
  <c r="C19" i="15"/>
  <c r="AK19" i="15"/>
  <c r="C20" i="15"/>
  <c r="AK20" i="15"/>
  <c r="C21" i="15"/>
  <c r="AK21" i="15"/>
  <c r="C22" i="15"/>
  <c r="AK22" i="15"/>
  <c r="C23" i="15"/>
  <c r="AK23" i="15"/>
  <c r="C24" i="15"/>
  <c r="AK24" i="15"/>
  <c r="C25" i="15"/>
  <c r="AK25" i="15"/>
  <c r="C26" i="15"/>
  <c r="AK26" i="15"/>
  <c r="C27" i="15"/>
  <c r="AK27" i="15"/>
  <c r="C28" i="15"/>
  <c r="AK28" i="15"/>
  <c r="C29" i="15"/>
  <c r="AK29" i="15"/>
  <c r="C30" i="15"/>
  <c r="AK30" i="15"/>
  <c r="C31" i="15"/>
  <c r="AK31" i="15"/>
  <c r="C32" i="15"/>
  <c r="AK32" i="15"/>
  <c r="C33" i="15"/>
  <c r="AK33" i="15"/>
  <c r="C34" i="15"/>
  <c r="AK34" i="15"/>
  <c r="C35" i="15"/>
  <c r="AK35" i="15"/>
  <c r="C36" i="15"/>
  <c r="AK36" i="15"/>
  <c r="C37" i="15"/>
  <c r="AK37" i="15"/>
  <c r="C38" i="15"/>
  <c r="AK38" i="15"/>
  <c r="C39" i="15"/>
  <c r="AK39" i="15"/>
  <c r="C40" i="15"/>
  <c r="AK40" i="15"/>
  <c r="C41" i="15"/>
  <c r="AK41" i="15"/>
  <c r="C42" i="15"/>
  <c r="AK42" i="15"/>
  <c r="C43" i="15"/>
  <c r="AK43" i="15"/>
  <c r="C44" i="15"/>
  <c r="AK44" i="15"/>
  <c r="C45" i="15"/>
  <c r="AK45" i="15"/>
  <c r="C46" i="15"/>
  <c r="AK46" i="15"/>
  <c r="C47" i="15"/>
  <c r="AK47" i="15"/>
  <c r="AK49" i="15"/>
  <c r="AK51" i="15"/>
  <c r="AK53" i="15"/>
  <c r="AK55" i="15"/>
  <c r="J51" i="37"/>
  <c r="AL57" i="15"/>
  <c r="AL8" i="15"/>
  <c r="AL9" i="15"/>
  <c r="AL10" i="15"/>
  <c r="AL11" i="15"/>
  <c r="AL12" i="15"/>
  <c r="AL13" i="15"/>
  <c r="AL14" i="15"/>
  <c r="AL15" i="15"/>
  <c r="AL16" i="15"/>
  <c r="AL17" i="15"/>
  <c r="AL18" i="15"/>
  <c r="AL19" i="15"/>
  <c r="AL20" i="15"/>
  <c r="AL21" i="15"/>
  <c r="AL22" i="15"/>
  <c r="AL23" i="15"/>
  <c r="AL24" i="15"/>
  <c r="AL25" i="15"/>
  <c r="AL26" i="15"/>
  <c r="AL27" i="15"/>
  <c r="AL28" i="15"/>
  <c r="AL29" i="15"/>
  <c r="AL30" i="15"/>
  <c r="AL31" i="15"/>
  <c r="AL32" i="15"/>
  <c r="AL33" i="15"/>
  <c r="AL34" i="15"/>
  <c r="AL35" i="15"/>
  <c r="AL36" i="15"/>
  <c r="AL37" i="15"/>
  <c r="AL38" i="15"/>
  <c r="AL39" i="15"/>
  <c r="AL40" i="15"/>
  <c r="AL41" i="15"/>
  <c r="AL42" i="15"/>
  <c r="AL43" i="15"/>
  <c r="AL44" i="15"/>
  <c r="AL45" i="15"/>
  <c r="AL46" i="15"/>
  <c r="AL47" i="15"/>
  <c r="AL49" i="15"/>
  <c r="AL51" i="15"/>
  <c r="AL53" i="15"/>
  <c r="AL55" i="15"/>
  <c r="J59" i="37"/>
  <c r="J67" i="37"/>
  <c r="J49" i="37"/>
  <c r="J57" i="37"/>
  <c r="J65" i="37"/>
  <c r="J47" i="37"/>
  <c r="J55" i="37"/>
  <c r="J63" i="37"/>
  <c r="J45" i="37"/>
  <c r="J53" i="37"/>
  <c r="J61" i="37"/>
  <c r="J69" i="37"/>
  <c r="J68" i="37"/>
  <c r="AN57" i="15"/>
  <c r="AN8" i="15"/>
  <c r="AN9" i="15"/>
  <c r="AN10" i="15"/>
  <c r="AN11" i="15"/>
  <c r="AN12" i="15"/>
  <c r="AN13" i="15"/>
  <c r="AN14" i="15"/>
  <c r="AN15" i="15"/>
  <c r="AN16" i="15"/>
  <c r="AN17" i="15"/>
  <c r="AN18" i="15"/>
  <c r="AN19" i="15"/>
  <c r="AN20" i="15"/>
  <c r="AN21" i="15"/>
  <c r="AN22" i="15"/>
  <c r="AN23" i="15"/>
  <c r="AN24" i="15"/>
  <c r="AN25" i="15"/>
  <c r="AN26" i="15"/>
  <c r="AN27" i="15"/>
  <c r="AN28" i="15"/>
  <c r="AN29" i="15"/>
  <c r="AN30" i="15"/>
  <c r="AN31" i="15"/>
  <c r="AN32" i="15"/>
  <c r="AN33" i="15"/>
  <c r="AN34" i="15"/>
  <c r="AN35" i="15"/>
  <c r="AN36" i="15"/>
  <c r="AN37" i="15"/>
  <c r="AN38" i="15"/>
  <c r="AN39" i="15"/>
  <c r="AN40" i="15"/>
  <c r="AN41" i="15"/>
  <c r="AN42" i="15"/>
  <c r="AN43" i="15"/>
  <c r="AN44" i="15"/>
  <c r="AN45" i="15"/>
  <c r="AN46" i="15"/>
  <c r="AN47" i="15"/>
  <c r="AN49" i="15"/>
  <c r="AN51" i="15"/>
  <c r="AN53" i="15"/>
  <c r="AN55" i="15"/>
  <c r="K51" i="37"/>
  <c r="AO57" i="15"/>
  <c r="AO8" i="15"/>
  <c r="AO9" i="15"/>
  <c r="AO10" i="15"/>
  <c r="AO11" i="15"/>
  <c r="AO12" i="15"/>
  <c r="AO13" i="15"/>
  <c r="AO14" i="15"/>
  <c r="AO15" i="15"/>
  <c r="AO16" i="15"/>
  <c r="AO17" i="15"/>
  <c r="AO18" i="15"/>
  <c r="AO19" i="15"/>
  <c r="AO20" i="15"/>
  <c r="AO21" i="15"/>
  <c r="AO22" i="15"/>
  <c r="AO23" i="15"/>
  <c r="AO24" i="15"/>
  <c r="AO25" i="15"/>
  <c r="AO26" i="15"/>
  <c r="AO27" i="15"/>
  <c r="AO28" i="15"/>
  <c r="AO29" i="15"/>
  <c r="AO30" i="15"/>
  <c r="AO31" i="15"/>
  <c r="AO32" i="15"/>
  <c r="AO33" i="15"/>
  <c r="AO34" i="15"/>
  <c r="AO35" i="15"/>
  <c r="AO36" i="15"/>
  <c r="AO37" i="15"/>
  <c r="AO38" i="15"/>
  <c r="AO39" i="15"/>
  <c r="AO40" i="15"/>
  <c r="AO41" i="15"/>
  <c r="AO42" i="15"/>
  <c r="AO43" i="15"/>
  <c r="AO44" i="15"/>
  <c r="AO45" i="15"/>
  <c r="AO46" i="15"/>
  <c r="AO47" i="15"/>
  <c r="AO49" i="15"/>
  <c r="AO51" i="15"/>
  <c r="AO53" i="15"/>
  <c r="AO55" i="15"/>
  <c r="K59" i="37"/>
  <c r="K67" i="37"/>
  <c r="K49" i="37"/>
  <c r="K57" i="37"/>
  <c r="K65" i="37"/>
  <c r="K47" i="37"/>
  <c r="K55" i="37"/>
  <c r="K63" i="37"/>
  <c r="K45" i="37"/>
  <c r="K53" i="37"/>
  <c r="K61" i="37"/>
  <c r="K69" i="37"/>
  <c r="K68" i="37"/>
  <c r="AQ57" i="15"/>
  <c r="AQ8" i="15"/>
  <c r="AQ9" i="15"/>
  <c r="AQ10" i="15"/>
  <c r="AQ11" i="15"/>
  <c r="AQ12" i="15"/>
  <c r="AQ13" i="15"/>
  <c r="AQ14" i="15"/>
  <c r="AQ15" i="15"/>
  <c r="AQ16" i="15"/>
  <c r="AQ17" i="15"/>
  <c r="AQ18" i="15"/>
  <c r="AQ19" i="15"/>
  <c r="AQ20" i="15"/>
  <c r="AQ21" i="15"/>
  <c r="AQ22" i="15"/>
  <c r="AQ23" i="15"/>
  <c r="AQ24" i="15"/>
  <c r="AQ25" i="15"/>
  <c r="AQ26" i="15"/>
  <c r="AQ27" i="15"/>
  <c r="AQ28" i="15"/>
  <c r="AQ29" i="15"/>
  <c r="AQ30" i="15"/>
  <c r="AQ31" i="15"/>
  <c r="AQ32" i="15"/>
  <c r="AQ33" i="15"/>
  <c r="AQ34" i="15"/>
  <c r="AQ35" i="15"/>
  <c r="AQ36" i="15"/>
  <c r="AQ37" i="15"/>
  <c r="AQ38" i="15"/>
  <c r="AQ39" i="15"/>
  <c r="AQ40" i="15"/>
  <c r="AQ41" i="15"/>
  <c r="AQ42" i="15"/>
  <c r="AQ43" i="15"/>
  <c r="AQ44" i="15"/>
  <c r="AQ45" i="15"/>
  <c r="AQ46" i="15"/>
  <c r="AQ47" i="15"/>
  <c r="AQ49" i="15"/>
  <c r="AQ51" i="15"/>
  <c r="AQ53" i="15"/>
  <c r="AQ55" i="15"/>
  <c r="L51" i="37"/>
  <c r="AR57" i="15"/>
  <c r="AR8" i="15"/>
  <c r="AR9" i="15"/>
  <c r="AR10" i="15"/>
  <c r="AR11" i="15"/>
  <c r="AR12" i="15"/>
  <c r="AR13" i="15"/>
  <c r="AR14" i="15"/>
  <c r="AR15" i="15"/>
  <c r="AR16" i="15"/>
  <c r="AR17" i="15"/>
  <c r="AR18" i="15"/>
  <c r="AR19" i="15"/>
  <c r="AR20" i="15"/>
  <c r="AR21" i="15"/>
  <c r="AR22" i="15"/>
  <c r="AR23" i="15"/>
  <c r="AR24" i="15"/>
  <c r="AR25" i="15"/>
  <c r="AR26" i="15"/>
  <c r="AR27" i="15"/>
  <c r="AR28" i="15"/>
  <c r="AR29" i="15"/>
  <c r="AR30" i="15"/>
  <c r="AR31" i="15"/>
  <c r="AR32" i="15"/>
  <c r="AR33" i="15"/>
  <c r="AR34" i="15"/>
  <c r="AR35" i="15"/>
  <c r="AR36" i="15"/>
  <c r="AR37" i="15"/>
  <c r="AR38" i="15"/>
  <c r="AR39" i="15"/>
  <c r="AR40" i="15"/>
  <c r="AR41" i="15"/>
  <c r="AR42" i="15"/>
  <c r="AR43" i="15"/>
  <c r="AR44" i="15"/>
  <c r="AR45" i="15"/>
  <c r="AR46" i="15"/>
  <c r="AR47" i="15"/>
  <c r="AR49" i="15"/>
  <c r="AR51" i="15"/>
  <c r="AR53" i="15"/>
  <c r="AR55" i="15"/>
  <c r="L59" i="37"/>
  <c r="L67" i="37"/>
  <c r="L49" i="37"/>
  <c r="L57" i="37"/>
  <c r="L65" i="37"/>
  <c r="L47" i="37"/>
  <c r="L55" i="37"/>
  <c r="L63" i="37"/>
  <c r="L45" i="37"/>
  <c r="L53" i="37"/>
  <c r="L61" i="37"/>
  <c r="L69" i="37"/>
  <c r="L68" i="37"/>
  <c r="AK57" i="16"/>
  <c r="C8" i="16"/>
  <c r="AK8" i="16"/>
  <c r="C9" i="16"/>
  <c r="AK9" i="16"/>
  <c r="C10" i="16"/>
  <c r="AK10" i="16"/>
  <c r="C11" i="16"/>
  <c r="AK11" i="16"/>
  <c r="C12" i="16"/>
  <c r="AK12" i="16"/>
  <c r="C13" i="16"/>
  <c r="AK13" i="16"/>
  <c r="C14" i="16"/>
  <c r="AK14" i="16"/>
  <c r="C15" i="16"/>
  <c r="AK15" i="16"/>
  <c r="C16" i="16"/>
  <c r="AK16" i="16"/>
  <c r="C17" i="16"/>
  <c r="AK17" i="16"/>
  <c r="C18" i="16"/>
  <c r="AK18" i="16"/>
  <c r="C19" i="16"/>
  <c r="AK19" i="16"/>
  <c r="C20" i="16"/>
  <c r="AK20" i="16"/>
  <c r="C21" i="16"/>
  <c r="AK21" i="16"/>
  <c r="C22" i="16"/>
  <c r="AK22" i="16"/>
  <c r="C23" i="16"/>
  <c r="AK23" i="16"/>
  <c r="C24" i="16"/>
  <c r="AK24" i="16"/>
  <c r="C25" i="16"/>
  <c r="AK25" i="16"/>
  <c r="C26" i="16"/>
  <c r="AK26" i="16"/>
  <c r="C27" i="16"/>
  <c r="AK27" i="16"/>
  <c r="C28" i="16"/>
  <c r="AK28" i="16"/>
  <c r="C29" i="16"/>
  <c r="AK29" i="16"/>
  <c r="C30" i="16"/>
  <c r="AK30" i="16"/>
  <c r="C31" i="16"/>
  <c r="AK31" i="16"/>
  <c r="C32" i="16"/>
  <c r="AK32" i="16"/>
  <c r="C33" i="16"/>
  <c r="AK33" i="16"/>
  <c r="C34" i="16"/>
  <c r="AK34" i="16"/>
  <c r="C35" i="16"/>
  <c r="AK35" i="16"/>
  <c r="C36" i="16"/>
  <c r="AK36" i="16"/>
  <c r="C37" i="16"/>
  <c r="AK37" i="16"/>
  <c r="C38" i="16"/>
  <c r="AK38" i="16"/>
  <c r="C39" i="16"/>
  <c r="AK39" i="16"/>
  <c r="C40" i="16"/>
  <c r="AK40" i="16"/>
  <c r="C41" i="16"/>
  <c r="AK41" i="16"/>
  <c r="C42" i="16"/>
  <c r="AK42" i="16"/>
  <c r="C43" i="16"/>
  <c r="AK43" i="16"/>
  <c r="C44" i="16"/>
  <c r="AK44" i="16"/>
  <c r="C45" i="16"/>
  <c r="AK45" i="16"/>
  <c r="C46" i="16"/>
  <c r="AK46" i="16"/>
  <c r="C47" i="16"/>
  <c r="AK47" i="16"/>
  <c r="AK49" i="16"/>
  <c r="AK51" i="16"/>
  <c r="AK53" i="16"/>
  <c r="AK55" i="16"/>
  <c r="M51" i="37"/>
  <c r="AL57" i="16"/>
  <c r="AL8" i="16"/>
  <c r="AL9" i="16"/>
  <c r="AL10" i="16"/>
  <c r="AL11" i="16"/>
  <c r="AL12" i="16"/>
  <c r="AL13" i="16"/>
  <c r="AL14" i="16"/>
  <c r="AL15" i="16"/>
  <c r="AL16" i="16"/>
  <c r="AL17" i="16"/>
  <c r="AL18" i="16"/>
  <c r="AL19" i="16"/>
  <c r="AL20" i="16"/>
  <c r="AL21" i="16"/>
  <c r="AL22" i="16"/>
  <c r="AL23" i="16"/>
  <c r="AL24" i="16"/>
  <c r="AL25" i="16"/>
  <c r="AL26" i="16"/>
  <c r="AL27" i="16"/>
  <c r="AL28" i="16"/>
  <c r="AL29" i="16"/>
  <c r="AL30" i="16"/>
  <c r="AL31" i="16"/>
  <c r="AL32" i="16"/>
  <c r="AL33" i="16"/>
  <c r="AL34" i="16"/>
  <c r="AL35" i="16"/>
  <c r="AL36" i="16"/>
  <c r="AL37" i="16"/>
  <c r="AL38" i="16"/>
  <c r="AL39" i="16"/>
  <c r="AL40" i="16"/>
  <c r="AL41" i="16"/>
  <c r="AL42" i="16"/>
  <c r="AL43" i="16"/>
  <c r="AL44" i="16"/>
  <c r="AL45" i="16"/>
  <c r="AL46" i="16"/>
  <c r="AL47" i="16"/>
  <c r="AL49" i="16"/>
  <c r="AL51" i="16"/>
  <c r="AL53" i="16"/>
  <c r="AL55" i="16"/>
  <c r="M59" i="37"/>
  <c r="M67" i="37"/>
  <c r="M49" i="37"/>
  <c r="M57" i="37"/>
  <c r="M65" i="37"/>
  <c r="M47" i="37"/>
  <c r="M55" i="37"/>
  <c r="M63" i="37"/>
  <c r="M45" i="37"/>
  <c r="M53" i="37"/>
  <c r="M61" i="37"/>
  <c r="M69" i="37"/>
  <c r="M68" i="37"/>
  <c r="AN57" i="16"/>
  <c r="AN8" i="16"/>
  <c r="AN9" i="16"/>
  <c r="AN10" i="16"/>
  <c r="AN11" i="16"/>
  <c r="AN12" i="16"/>
  <c r="AN13" i="16"/>
  <c r="AN14" i="16"/>
  <c r="AN15" i="16"/>
  <c r="AN16" i="16"/>
  <c r="AN17" i="16"/>
  <c r="AN18" i="16"/>
  <c r="AN19" i="16"/>
  <c r="AN20" i="16"/>
  <c r="AN21" i="16"/>
  <c r="AN22" i="16"/>
  <c r="AN23" i="16"/>
  <c r="AN24" i="16"/>
  <c r="AN25" i="16"/>
  <c r="AN26" i="16"/>
  <c r="AN27" i="16"/>
  <c r="AN28" i="16"/>
  <c r="AN29" i="16"/>
  <c r="AN30" i="16"/>
  <c r="AN31" i="16"/>
  <c r="AN32" i="16"/>
  <c r="AN33" i="16"/>
  <c r="AN34" i="16"/>
  <c r="AN35" i="16"/>
  <c r="AN36" i="16"/>
  <c r="AN37" i="16"/>
  <c r="AN38" i="16"/>
  <c r="AN39" i="16"/>
  <c r="AN40" i="16"/>
  <c r="AN41" i="16"/>
  <c r="AN42" i="16"/>
  <c r="AN43" i="16"/>
  <c r="AN44" i="16"/>
  <c r="AN45" i="16"/>
  <c r="AN46" i="16"/>
  <c r="AN47" i="16"/>
  <c r="AN49" i="16"/>
  <c r="AN51" i="16"/>
  <c r="AN53" i="16"/>
  <c r="AN55" i="16"/>
  <c r="N51" i="37"/>
  <c r="AO57" i="16"/>
  <c r="AO8" i="16"/>
  <c r="AO9" i="16"/>
  <c r="AO10" i="16"/>
  <c r="AO11" i="16"/>
  <c r="AO12" i="16"/>
  <c r="AO13" i="16"/>
  <c r="AO14" i="16"/>
  <c r="AO15" i="16"/>
  <c r="AO16" i="16"/>
  <c r="AO17" i="16"/>
  <c r="AO18" i="16"/>
  <c r="AO19" i="16"/>
  <c r="AO20" i="16"/>
  <c r="AO21" i="16"/>
  <c r="AO22" i="16"/>
  <c r="AO23" i="16"/>
  <c r="AO24" i="16"/>
  <c r="AO25" i="16"/>
  <c r="AO26" i="16"/>
  <c r="AO27" i="16"/>
  <c r="AO28" i="16"/>
  <c r="AO29" i="16"/>
  <c r="AO30" i="16"/>
  <c r="AO31" i="16"/>
  <c r="AO32" i="16"/>
  <c r="AO33" i="16"/>
  <c r="AO34" i="16"/>
  <c r="AO35" i="16"/>
  <c r="AO36" i="16"/>
  <c r="AO37" i="16"/>
  <c r="AO38" i="16"/>
  <c r="AO39" i="16"/>
  <c r="AO40" i="16"/>
  <c r="AO41" i="16"/>
  <c r="AO42" i="16"/>
  <c r="AO43" i="16"/>
  <c r="AO44" i="16"/>
  <c r="AO45" i="16"/>
  <c r="AO46" i="16"/>
  <c r="AO47" i="16"/>
  <c r="AO49" i="16"/>
  <c r="AO51" i="16"/>
  <c r="AO53" i="16"/>
  <c r="AO55" i="16"/>
  <c r="N59" i="37"/>
  <c r="N67" i="37"/>
  <c r="N49" i="37"/>
  <c r="N57" i="37"/>
  <c r="N65" i="37"/>
  <c r="N47" i="37"/>
  <c r="N55" i="37"/>
  <c r="N63" i="37"/>
  <c r="N45" i="37"/>
  <c r="N53" i="37"/>
  <c r="N61" i="37"/>
  <c r="N69" i="37"/>
  <c r="N68" i="37"/>
  <c r="AQ57" i="16"/>
  <c r="AQ8" i="16"/>
  <c r="AQ9" i="16"/>
  <c r="AQ10" i="16"/>
  <c r="AQ11" i="16"/>
  <c r="AQ12" i="16"/>
  <c r="AQ13" i="16"/>
  <c r="AQ14" i="16"/>
  <c r="AQ15" i="16"/>
  <c r="AQ16" i="16"/>
  <c r="AQ17" i="16"/>
  <c r="AQ18" i="16"/>
  <c r="AQ19" i="16"/>
  <c r="AQ20" i="16"/>
  <c r="AQ21" i="16"/>
  <c r="AQ22" i="16"/>
  <c r="AQ23" i="16"/>
  <c r="AQ24" i="16"/>
  <c r="AQ25" i="16"/>
  <c r="AQ26" i="16"/>
  <c r="AQ27" i="16"/>
  <c r="AQ28" i="16"/>
  <c r="AQ29" i="16"/>
  <c r="AQ30" i="16"/>
  <c r="AQ31" i="16"/>
  <c r="AQ32" i="16"/>
  <c r="AQ33" i="16"/>
  <c r="AQ34" i="16"/>
  <c r="AQ35" i="16"/>
  <c r="AQ36" i="16"/>
  <c r="AQ37" i="16"/>
  <c r="AQ38" i="16"/>
  <c r="AQ39" i="16"/>
  <c r="AQ40" i="16"/>
  <c r="AQ41" i="16"/>
  <c r="AQ42" i="16"/>
  <c r="AQ43" i="16"/>
  <c r="AQ44" i="16"/>
  <c r="AQ45" i="16"/>
  <c r="AQ46" i="16"/>
  <c r="AQ47" i="16"/>
  <c r="AQ49" i="16"/>
  <c r="AQ51" i="16"/>
  <c r="AQ53" i="16"/>
  <c r="AQ55" i="16"/>
  <c r="O51" i="37"/>
  <c r="AR57" i="16"/>
  <c r="AR8" i="16"/>
  <c r="AR9" i="16"/>
  <c r="AR10" i="16"/>
  <c r="AR11" i="16"/>
  <c r="AR12" i="16"/>
  <c r="AR13" i="16"/>
  <c r="AR14" i="16"/>
  <c r="AR15" i="16"/>
  <c r="AR16" i="16"/>
  <c r="AR17" i="16"/>
  <c r="AR18" i="16"/>
  <c r="AR19" i="16"/>
  <c r="AR20" i="16"/>
  <c r="AR21" i="16"/>
  <c r="AR22" i="16"/>
  <c r="AR23" i="16"/>
  <c r="AR24" i="16"/>
  <c r="AR25" i="16"/>
  <c r="AR26" i="16"/>
  <c r="AR27" i="16"/>
  <c r="AR28" i="16"/>
  <c r="AR29" i="16"/>
  <c r="AR30" i="16"/>
  <c r="AR31" i="16"/>
  <c r="AR32" i="16"/>
  <c r="AR33" i="16"/>
  <c r="AR34" i="16"/>
  <c r="AR35" i="16"/>
  <c r="AR36" i="16"/>
  <c r="AR37" i="16"/>
  <c r="AR38" i="16"/>
  <c r="AR39" i="16"/>
  <c r="AR40" i="16"/>
  <c r="AR41" i="16"/>
  <c r="AR42" i="16"/>
  <c r="AR43" i="16"/>
  <c r="AR44" i="16"/>
  <c r="AR45" i="16"/>
  <c r="AR46" i="16"/>
  <c r="AR47" i="16"/>
  <c r="AR49" i="16"/>
  <c r="AR51" i="16"/>
  <c r="AR53" i="16"/>
  <c r="AR55" i="16"/>
  <c r="O59" i="37"/>
  <c r="O67" i="37"/>
  <c r="O49" i="37"/>
  <c r="O57" i="37"/>
  <c r="O65" i="37"/>
  <c r="O47" i="37"/>
  <c r="O55" i="37"/>
  <c r="O63" i="37"/>
  <c r="O45" i="37"/>
  <c r="O53" i="37"/>
  <c r="O61" i="37"/>
  <c r="O69" i="37"/>
  <c r="O68" i="37"/>
  <c r="P67" i="37"/>
  <c r="P65" i="37"/>
  <c r="P63" i="37"/>
  <c r="P61" i="37"/>
  <c r="P69" i="37"/>
  <c r="P68" i="37"/>
  <c r="Q67" i="37"/>
  <c r="Q65" i="37"/>
  <c r="Q63" i="37"/>
  <c r="Q61" i="37"/>
  <c r="Q69" i="37"/>
  <c r="Q68" i="37"/>
  <c r="R67" i="37"/>
  <c r="R65" i="37"/>
  <c r="R63" i="37"/>
  <c r="R61" i="37"/>
  <c r="R69" i="37"/>
  <c r="R68" i="37"/>
  <c r="S67" i="37"/>
  <c r="S65" i="37"/>
  <c r="S63" i="37"/>
  <c r="S61" i="37"/>
  <c r="S69" i="37"/>
  <c r="S68" i="37"/>
  <c r="T67" i="37"/>
  <c r="T65" i="37"/>
  <c r="T63" i="37"/>
  <c r="T61" i="37"/>
  <c r="T69" i="37"/>
  <c r="T68" i="37"/>
  <c r="U67" i="37"/>
  <c r="U65" i="37"/>
  <c r="U63" i="37"/>
  <c r="U61" i="37"/>
  <c r="U69" i="37"/>
  <c r="U68" i="37"/>
  <c r="V67" i="37"/>
  <c r="V65" i="37"/>
  <c r="V63" i="37"/>
  <c r="V61" i="37"/>
  <c r="V69" i="37"/>
  <c r="V68" i="37"/>
  <c r="AM58" i="17"/>
  <c r="C9" i="17"/>
  <c r="AM9" i="17"/>
  <c r="C10" i="17"/>
  <c r="AM10" i="17"/>
  <c r="C11" i="17"/>
  <c r="AM11" i="17"/>
  <c r="C12" i="17"/>
  <c r="AM12" i="17"/>
  <c r="C13" i="17"/>
  <c r="AM13" i="17"/>
  <c r="C14" i="17"/>
  <c r="AM14" i="17"/>
  <c r="C15" i="17"/>
  <c r="AM15" i="17"/>
  <c r="C16" i="17"/>
  <c r="AM16" i="17"/>
  <c r="C17" i="17"/>
  <c r="AM17" i="17"/>
  <c r="C18" i="17"/>
  <c r="AM18" i="17"/>
  <c r="C19" i="17"/>
  <c r="AM19" i="17"/>
  <c r="C20" i="17"/>
  <c r="AM20" i="17"/>
  <c r="C21" i="17"/>
  <c r="AM21" i="17"/>
  <c r="C22" i="17"/>
  <c r="AM22" i="17"/>
  <c r="C23" i="17"/>
  <c r="AM23" i="17"/>
  <c r="C24" i="17"/>
  <c r="AM24" i="17"/>
  <c r="C25" i="17"/>
  <c r="AM25" i="17"/>
  <c r="C26" i="17"/>
  <c r="AM26" i="17"/>
  <c r="C27" i="17"/>
  <c r="AM27" i="17"/>
  <c r="C28" i="17"/>
  <c r="AM28" i="17"/>
  <c r="C29" i="17"/>
  <c r="AM29" i="17"/>
  <c r="C30" i="17"/>
  <c r="AM30" i="17"/>
  <c r="C31" i="17"/>
  <c r="AM31" i="17"/>
  <c r="C32" i="17"/>
  <c r="AM32" i="17"/>
  <c r="C33" i="17"/>
  <c r="AM33" i="17"/>
  <c r="C34" i="17"/>
  <c r="AM34" i="17"/>
  <c r="C35" i="17"/>
  <c r="AM35" i="17"/>
  <c r="C36" i="17"/>
  <c r="AM36" i="17"/>
  <c r="C37" i="17"/>
  <c r="AM37" i="17"/>
  <c r="C38" i="17"/>
  <c r="AM38" i="17"/>
  <c r="C39" i="17"/>
  <c r="AM39" i="17"/>
  <c r="C40" i="17"/>
  <c r="AM40" i="17"/>
  <c r="C41" i="17"/>
  <c r="AM41" i="17"/>
  <c r="C42" i="17"/>
  <c r="AM42" i="17"/>
  <c r="C43" i="17"/>
  <c r="AM43" i="17"/>
  <c r="C44" i="17"/>
  <c r="AM44" i="17"/>
  <c r="C45" i="17"/>
  <c r="AM45" i="17"/>
  <c r="C46" i="17"/>
  <c r="AM46" i="17"/>
  <c r="C47" i="17"/>
  <c r="AM47" i="17"/>
  <c r="C48" i="17"/>
  <c r="AM48" i="17"/>
  <c r="AM50" i="17"/>
  <c r="AM52" i="17"/>
  <c r="AM54" i="17"/>
  <c r="AM56" i="17"/>
  <c r="W51" i="37"/>
  <c r="AN58" i="17"/>
  <c r="AN9" i="17"/>
  <c r="AN10" i="17"/>
  <c r="AN11" i="17"/>
  <c r="AN12" i="17"/>
  <c r="AN13" i="17"/>
  <c r="AN14" i="17"/>
  <c r="AN15" i="17"/>
  <c r="AN16" i="17"/>
  <c r="AN17" i="17"/>
  <c r="AN18" i="17"/>
  <c r="AN19" i="17"/>
  <c r="AN20" i="17"/>
  <c r="AN21" i="17"/>
  <c r="AN22" i="17"/>
  <c r="AN23" i="17"/>
  <c r="AN24" i="17"/>
  <c r="AN25" i="17"/>
  <c r="AN26" i="17"/>
  <c r="AN27" i="17"/>
  <c r="AN28" i="17"/>
  <c r="AN29" i="17"/>
  <c r="AN30" i="17"/>
  <c r="AN31" i="17"/>
  <c r="AN32" i="17"/>
  <c r="AN33" i="17"/>
  <c r="AN34" i="17"/>
  <c r="AN35" i="17"/>
  <c r="AN36" i="17"/>
  <c r="AN37" i="17"/>
  <c r="AN38" i="17"/>
  <c r="AN39" i="17"/>
  <c r="AN40" i="17"/>
  <c r="AN41" i="17"/>
  <c r="AN42" i="17"/>
  <c r="AN43" i="17"/>
  <c r="AN44" i="17"/>
  <c r="AN45" i="17"/>
  <c r="AN46" i="17"/>
  <c r="AN47" i="17"/>
  <c r="AN48" i="17"/>
  <c r="AN50" i="17"/>
  <c r="AN52" i="17"/>
  <c r="AN54" i="17"/>
  <c r="AN56" i="17"/>
  <c r="W59" i="37"/>
  <c r="W67" i="37"/>
  <c r="W49" i="37"/>
  <c r="W57" i="37"/>
  <c r="W65" i="37"/>
  <c r="W47" i="37"/>
  <c r="W55" i="37"/>
  <c r="W63" i="37"/>
  <c r="W45" i="37"/>
  <c r="W53" i="37"/>
  <c r="W61" i="37"/>
  <c r="W69" i="37"/>
  <c r="W68" i="37"/>
  <c r="BF58" i="19"/>
  <c r="C9" i="19"/>
  <c r="BF9" i="19"/>
  <c r="C10" i="19"/>
  <c r="BF10" i="19"/>
  <c r="C11" i="19"/>
  <c r="BF11" i="19"/>
  <c r="C12" i="19"/>
  <c r="BF12" i="19"/>
  <c r="C13" i="19"/>
  <c r="BF13" i="19"/>
  <c r="C14" i="19"/>
  <c r="BF14" i="19"/>
  <c r="C15" i="19"/>
  <c r="BF15" i="19"/>
  <c r="C16" i="19"/>
  <c r="BF16" i="19"/>
  <c r="C17" i="19"/>
  <c r="BF17" i="19"/>
  <c r="C18" i="19"/>
  <c r="BF18" i="19"/>
  <c r="C19" i="19"/>
  <c r="BF19" i="19"/>
  <c r="C20" i="19"/>
  <c r="BF20" i="19"/>
  <c r="C21" i="19"/>
  <c r="BF21" i="19"/>
  <c r="C22" i="19"/>
  <c r="BF22" i="19"/>
  <c r="C23" i="19"/>
  <c r="BF23" i="19"/>
  <c r="C24" i="19"/>
  <c r="BF24" i="19"/>
  <c r="C25" i="19"/>
  <c r="BF25" i="19"/>
  <c r="C26" i="19"/>
  <c r="BF26" i="19"/>
  <c r="C27" i="19"/>
  <c r="BF27" i="19"/>
  <c r="C28" i="19"/>
  <c r="BF28" i="19"/>
  <c r="C29" i="19"/>
  <c r="BF29" i="19"/>
  <c r="C30" i="19"/>
  <c r="BF30" i="19"/>
  <c r="C31" i="19"/>
  <c r="BF31" i="19"/>
  <c r="C32" i="19"/>
  <c r="BF32" i="19"/>
  <c r="C33" i="19"/>
  <c r="BF33" i="19"/>
  <c r="C34" i="19"/>
  <c r="BF34" i="19"/>
  <c r="C35" i="19"/>
  <c r="BF35" i="19"/>
  <c r="C36" i="19"/>
  <c r="BF36" i="19"/>
  <c r="C37" i="19"/>
  <c r="BF37" i="19"/>
  <c r="C38" i="19"/>
  <c r="BF38" i="19"/>
  <c r="C39" i="19"/>
  <c r="BF39" i="19"/>
  <c r="C40" i="19"/>
  <c r="BF40" i="19"/>
  <c r="C41" i="19"/>
  <c r="BF41" i="19"/>
  <c r="C42" i="19"/>
  <c r="BF42" i="19"/>
  <c r="C43" i="19"/>
  <c r="BF43" i="19"/>
  <c r="C44" i="19"/>
  <c r="BF44" i="19"/>
  <c r="C45" i="19"/>
  <c r="BF45" i="19"/>
  <c r="C46" i="19"/>
  <c r="BF46" i="19"/>
  <c r="C47" i="19"/>
  <c r="BF47" i="19"/>
  <c r="C48" i="19"/>
  <c r="BF48" i="19"/>
  <c r="BF50" i="19"/>
  <c r="BF52" i="19"/>
  <c r="BF54" i="19"/>
  <c r="BF56" i="19"/>
  <c r="X51" i="37"/>
  <c r="BG58" i="19"/>
  <c r="BG9" i="19"/>
  <c r="BG10" i="19"/>
  <c r="BG11" i="19"/>
  <c r="BG12" i="19"/>
  <c r="BG13" i="19"/>
  <c r="BG14" i="19"/>
  <c r="BG15" i="19"/>
  <c r="BG16" i="19"/>
  <c r="BG17" i="19"/>
  <c r="BG18" i="19"/>
  <c r="BG19" i="19"/>
  <c r="BG20" i="19"/>
  <c r="BG21" i="19"/>
  <c r="BG22" i="19"/>
  <c r="BG23" i="19"/>
  <c r="BG24" i="19"/>
  <c r="BG25" i="19"/>
  <c r="BG26" i="19"/>
  <c r="BG27" i="19"/>
  <c r="BG28" i="19"/>
  <c r="BG29" i="19"/>
  <c r="BG30" i="19"/>
  <c r="BG31" i="19"/>
  <c r="BG32" i="19"/>
  <c r="BG33" i="19"/>
  <c r="BG34" i="19"/>
  <c r="BG35" i="19"/>
  <c r="BG36" i="19"/>
  <c r="BG37" i="19"/>
  <c r="BG38" i="19"/>
  <c r="BG39" i="19"/>
  <c r="BG40" i="19"/>
  <c r="BG41" i="19"/>
  <c r="BG42" i="19"/>
  <c r="BG43" i="19"/>
  <c r="BG44" i="19"/>
  <c r="BG45" i="19"/>
  <c r="BG46" i="19"/>
  <c r="BG47" i="19"/>
  <c r="BG48" i="19"/>
  <c r="BG50" i="19"/>
  <c r="BG52" i="19"/>
  <c r="BG54" i="19"/>
  <c r="BG56" i="19"/>
  <c r="X59" i="37"/>
  <c r="X67" i="37"/>
  <c r="X49" i="37"/>
  <c r="X57" i="37"/>
  <c r="X65" i="37"/>
  <c r="X47" i="37"/>
  <c r="X55" i="37"/>
  <c r="X63" i="37"/>
  <c r="X45" i="37"/>
  <c r="X53" i="37"/>
  <c r="X61" i="37"/>
  <c r="X69" i="37"/>
  <c r="X68" i="37"/>
  <c r="BI58" i="19"/>
  <c r="BI9" i="19"/>
  <c r="BI10" i="19"/>
  <c r="BI11" i="19"/>
  <c r="BI12" i="19"/>
  <c r="BI13" i="19"/>
  <c r="BI14" i="19"/>
  <c r="BI15" i="19"/>
  <c r="BI16" i="19"/>
  <c r="BI17" i="19"/>
  <c r="BI18" i="19"/>
  <c r="BI19" i="19"/>
  <c r="BI20" i="19"/>
  <c r="BI21" i="19"/>
  <c r="BI22" i="19"/>
  <c r="BI23" i="19"/>
  <c r="BI24" i="19"/>
  <c r="BI25" i="19"/>
  <c r="BI26" i="19"/>
  <c r="BI27" i="19"/>
  <c r="BI28" i="19"/>
  <c r="BI29" i="19"/>
  <c r="BI30" i="19"/>
  <c r="BI31" i="19"/>
  <c r="BI32" i="19"/>
  <c r="BI33" i="19"/>
  <c r="BI34" i="19"/>
  <c r="BI35" i="19"/>
  <c r="BI36" i="19"/>
  <c r="BI37" i="19"/>
  <c r="BI38" i="19"/>
  <c r="BI39" i="19"/>
  <c r="BI40" i="19"/>
  <c r="BI41" i="19"/>
  <c r="BI42" i="19"/>
  <c r="BI43" i="19"/>
  <c r="BI44" i="19"/>
  <c r="BI45" i="19"/>
  <c r="BI46" i="19"/>
  <c r="BI47" i="19"/>
  <c r="BI48" i="19"/>
  <c r="BI50" i="19"/>
  <c r="BI52" i="19"/>
  <c r="BI54" i="19"/>
  <c r="BI56" i="19"/>
  <c r="Y51" i="37"/>
  <c r="BJ58" i="19"/>
  <c r="BJ9" i="19"/>
  <c r="BJ10" i="19"/>
  <c r="BJ11" i="19"/>
  <c r="BJ12" i="19"/>
  <c r="BJ13" i="19"/>
  <c r="BJ14" i="19"/>
  <c r="BJ15" i="19"/>
  <c r="BJ16" i="19"/>
  <c r="BJ17" i="19"/>
  <c r="BJ18" i="19"/>
  <c r="BJ19" i="19"/>
  <c r="BJ20" i="19"/>
  <c r="BJ21" i="19"/>
  <c r="BJ22" i="19"/>
  <c r="BJ23" i="19"/>
  <c r="BJ24" i="19"/>
  <c r="BJ25" i="19"/>
  <c r="BJ26" i="19"/>
  <c r="BJ27" i="19"/>
  <c r="BJ28" i="19"/>
  <c r="BJ29" i="19"/>
  <c r="BJ30" i="19"/>
  <c r="BJ31" i="19"/>
  <c r="BJ32" i="19"/>
  <c r="BJ33" i="19"/>
  <c r="BJ34" i="19"/>
  <c r="BJ35" i="19"/>
  <c r="BJ36" i="19"/>
  <c r="BJ37" i="19"/>
  <c r="BJ38" i="19"/>
  <c r="BJ39" i="19"/>
  <c r="BJ40" i="19"/>
  <c r="BJ41" i="19"/>
  <c r="BJ42" i="19"/>
  <c r="BJ43" i="19"/>
  <c r="BJ44" i="19"/>
  <c r="BJ45" i="19"/>
  <c r="BJ46" i="19"/>
  <c r="BJ47" i="19"/>
  <c r="BJ48" i="19"/>
  <c r="BJ50" i="19"/>
  <c r="BJ52" i="19"/>
  <c r="BJ54" i="19"/>
  <c r="BJ56" i="19"/>
  <c r="Y59" i="37"/>
  <c r="Y67" i="37"/>
  <c r="Y49" i="37"/>
  <c r="Y57" i="37"/>
  <c r="Y65" i="37"/>
  <c r="Y47" i="37"/>
  <c r="Y55" i="37"/>
  <c r="Y63" i="37"/>
  <c r="Y45" i="37"/>
  <c r="Y53" i="37"/>
  <c r="Y61" i="37"/>
  <c r="Y69" i="37"/>
  <c r="Y68" i="37"/>
  <c r="BL58" i="19"/>
  <c r="BL9" i="19"/>
  <c r="BL10" i="19"/>
  <c r="BL11" i="19"/>
  <c r="BL12" i="19"/>
  <c r="BL13" i="19"/>
  <c r="BL14" i="19"/>
  <c r="BL15" i="19"/>
  <c r="BL16" i="19"/>
  <c r="BL17" i="19"/>
  <c r="BL18" i="19"/>
  <c r="BL19" i="19"/>
  <c r="BL20" i="19"/>
  <c r="BL21" i="19"/>
  <c r="BL22" i="19"/>
  <c r="BL23" i="19"/>
  <c r="BL24" i="19"/>
  <c r="BL25" i="19"/>
  <c r="BL26" i="19"/>
  <c r="BL27" i="19"/>
  <c r="BL28" i="19"/>
  <c r="BL29" i="19"/>
  <c r="BL30" i="19"/>
  <c r="BL31" i="19"/>
  <c r="BL32" i="19"/>
  <c r="BL33" i="19"/>
  <c r="BL34" i="19"/>
  <c r="BL35" i="19"/>
  <c r="BL36" i="19"/>
  <c r="BL37" i="19"/>
  <c r="BL38" i="19"/>
  <c r="BL39" i="19"/>
  <c r="BL40" i="19"/>
  <c r="BL41" i="19"/>
  <c r="BL42" i="19"/>
  <c r="BL43" i="19"/>
  <c r="BL44" i="19"/>
  <c r="BL45" i="19"/>
  <c r="BL46" i="19"/>
  <c r="BL47" i="19"/>
  <c r="BL48" i="19"/>
  <c r="BL50" i="19"/>
  <c r="BL52" i="19"/>
  <c r="BL54" i="19"/>
  <c r="BL56" i="19"/>
  <c r="Z51" i="37"/>
  <c r="BM58" i="19"/>
  <c r="BM9" i="19"/>
  <c r="BM10" i="19"/>
  <c r="BM11" i="19"/>
  <c r="BM12" i="19"/>
  <c r="BM13" i="19"/>
  <c r="BM14" i="19"/>
  <c r="BM15" i="19"/>
  <c r="BM16" i="19"/>
  <c r="BM17" i="19"/>
  <c r="BM18" i="19"/>
  <c r="BM19" i="19"/>
  <c r="BM20" i="19"/>
  <c r="BM21" i="19"/>
  <c r="BM22" i="19"/>
  <c r="BM23" i="19"/>
  <c r="BM24" i="19"/>
  <c r="BM25" i="19"/>
  <c r="BM26" i="19"/>
  <c r="BM27" i="19"/>
  <c r="BM28" i="19"/>
  <c r="BM29" i="19"/>
  <c r="BM30" i="19"/>
  <c r="BM31" i="19"/>
  <c r="BM32" i="19"/>
  <c r="BM33" i="19"/>
  <c r="BM34" i="19"/>
  <c r="BM35" i="19"/>
  <c r="BM36" i="19"/>
  <c r="BM37" i="19"/>
  <c r="BM38" i="19"/>
  <c r="BM39" i="19"/>
  <c r="BM40" i="19"/>
  <c r="BM41" i="19"/>
  <c r="BM42" i="19"/>
  <c r="BM43" i="19"/>
  <c r="BM44" i="19"/>
  <c r="BM45" i="19"/>
  <c r="BM46" i="19"/>
  <c r="BM47" i="19"/>
  <c r="BM48" i="19"/>
  <c r="BM50" i="19"/>
  <c r="BM52" i="19"/>
  <c r="BM54" i="19"/>
  <c r="BM56" i="19"/>
  <c r="Z59" i="37"/>
  <c r="Z67" i="37"/>
  <c r="Z49" i="37"/>
  <c r="Z57" i="37"/>
  <c r="Z65" i="37"/>
  <c r="Z47" i="37"/>
  <c r="Z55" i="37"/>
  <c r="Z63" i="37"/>
  <c r="Z45" i="37"/>
  <c r="Z53" i="37"/>
  <c r="Z61" i="37"/>
  <c r="Z69" i="37"/>
  <c r="Z68" i="37"/>
  <c r="BO58" i="19"/>
  <c r="BO9" i="19"/>
  <c r="BO10" i="19"/>
  <c r="BO11" i="19"/>
  <c r="BO12" i="19"/>
  <c r="BO13" i="19"/>
  <c r="BO14" i="19"/>
  <c r="BO15" i="19"/>
  <c r="BO16" i="19"/>
  <c r="BO17" i="19"/>
  <c r="BO18" i="19"/>
  <c r="BO19" i="19"/>
  <c r="BO20" i="19"/>
  <c r="BO21" i="19"/>
  <c r="BO22" i="19"/>
  <c r="BO23" i="19"/>
  <c r="BO24" i="19"/>
  <c r="BO25" i="19"/>
  <c r="BO26" i="19"/>
  <c r="BO27" i="19"/>
  <c r="BO28" i="19"/>
  <c r="BO29" i="19"/>
  <c r="BO30" i="19"/>
  <c r="BO31" i="19"/>
  <c r="BO32" i="19"/>
  <c r="BO33" i="19"/>
  <c r="BO34" i="19"/>
  <c r="BO35" i="19"/>
  <c r="BO36" i="19"/>
  <c r="BO37" i="19"/>
  <c r="BO38" i="19"/>
  <c r="BO39" i="19"/>
  <c r="BO40" i="19"/>
  <c r="BO41" i="19"/>
  <c r="BO42" i="19"/>
  <c r="BO43" i="19"/>
  <c r="BO44" i="19"/>
  <c r="BO45" i="19"/>
  <c r="BO46" i="19"/>
  <c r="BO47" i="19"/>
  <c r="BO48" i="19"/>
  <c r="BO50" i="19"/>
  <c r="BO52" i="19"/>
  <c r="BO54" i="19"/>
  <c r="BO56" i="19"/>
  <c r="AA51" i="37"/>
  <c r="BP58" i="19"/>
  <c r="BP9" i="19"/>
  <c r="BP10" i="19"/>
  <c r="BP11" i="19"/>
  <c r="BP12" i="19"/>
  <c r="BP13" i="19"/>
  <c r="BP14" i="19"/>
  <c r="BP15" i="19"/>
  <c r="BP16" i="19"/>
  <c r="BP17" i="19"/>
  <c r="BP18" i="19"/>
  <c r="BP19" i="19"/>
  <c r="BP20" i="19"/>
  <c r="BP21" i="19"/>
  <c r="BP22" i="19"/>
  <c r="BP23" i="19"/>
  <c r="BP24" i="19"/>
  <c r="BP25" i="19"/>
  <c r="BP26" i="19"/>
  <c r="BP27" i="19"/>
  <c r="BP28" i="19"/>
  <c r="BP29" i="19"/>
  <c r="BP30" i="19"/>
  <c r="BP31" i="19"/>
  <c r="BP32" i="19"/>
  <c r="BP33" i="19"/>
  <c r="BP34" i="19"/>
  <c r="BP35" i="19"/>
  <c r="BP36" i="19"/>
  <c r="BP37" i="19"/>
  <c r="BP38" i="19"/>
  <c r="BP39" i="19"/>
  <c r="BP40" i="19"/>
  <c r="BP41" i="19"/>
  <c r="BP42" i="19"/>
  <c r="BP43" i="19"/>
  <c r="BP44" i="19"/>
  <c r="BP45" i="19"/>
  <c r="BP46" i="19"/>
  <c r="BP47" i="19"/>
  <c r="BP48" i="19"/>
  <c r="BP50" i="19"/>
  <c r="BP52" i="19"/>
  <c r="BP54" i="19"/>
  <c r="BP56" i="19"/>
  <c r="AA59" i="37"/>
  <c r="AA67" i="37"/>
  <c r="AA49" i="37"/>
  <c r="AA57" i="37"/>
  <c r="AA65" i="37"/>
  <c r="AA47" i="37"/>
  <c r="AA55" i="37"/>
  <c r="AA63" i="37"/>
  <c r="AA45" i="37"/>
  <c r="AA53" i="37"/>
  <c r="AA61" i="37"/>
  <c r="AA69" i="37"/>
  <c r="AA68" i="37"/>
  <c r="BR58" i="19"/>
  <c r="BR9" i="19"/>
  <c r="BR10" i="19"/>
  <c r="BR11" i="19"/>
  <c r="BR12" i="19"/>
  <c r="BR13" i="19"/>
  <c r="BR14" i="19"/>
  <c r="BR15" i="19"/>
  <c r="BR16" i="19"/>
  <c r="BR17" i="19"/>
  <c r="BR18" i="19"/>
  <c r="BR19" i="19"/>
  <c r="BR20" i="19"/>
  <c r="BR21" i="19"/>
  <c r="BR22" i="19"/>
  <c r="BR23" i="19"/>
  <c r="BR24" i="19"/>
  <c r="BR25" i="19"/>
  <c r="BR26" i="19"/>
  <c r="BR27" i="19"/>
  <c r="BR28" i="19"/>
  <c r="BR29" i="19"/>
  <c r="BR30" i="19"/>
  <c r="BR31" i="19"/>
  <c r="BR32" i="19"/>
  <c r="BR33" i="19"/>
  <c r="BR34" i="19"/>
  <c r="BR35" i="19"/>
  <c r="BR36" i="19"/>
  <c r="BR37" i="19"/>
  <c r="BR38" i="19"/>
  <c r="BR39" i="19"/>
  <c r="BR40" i="19"/>
  <c r="BR41" i="19"/>
  <c r="BR42" i="19"/>
  <c r="BR43" i="19"/>
  <c r="BR44" i="19"/>
  <c r="BR45" i="19"/>
  <c r="BR46" i="19"/>
  <c r="BR47" i="19"/>
  <c r="BR48" i="19"/>
  <c r="BR50" i="19"/>
  <c r="BR52" i="19"/>
  <c r="BR54" i="19"/>
  <c r="BR56" i="19"/>
  <c r="AB51" i="37"/>
  <c r="BS58" i="19"/>
  <c r="BS9" i="19"/>
  <c r="BS10" i="19"/>
  <c r="BS11" i="19"/>
  <c r="BS12" i="19"/>
  <c r="BS13" i="19"/>
  <c r="BS14" i="19"/>
  <c r="BS15" i="19"/>
  <c r="BS16" i="19"/>
  <c r="BS17" i="19"/>
  <c r="BS18" i="19"/>
  <c r="BS19" i="19"/>
  <c r="BS20" i="19"/>
  <c r="BS21" i="19"/>
  <c r="BS22" i="19"/>
  <c r="BS23" i="19"/>
  <c r="BS24" i="19"/>
  <c r="BS25" i="19"/>
  <c r="BS26" i="19"/>
  <c r="BS27" i="19"/>
  <c r="BS28" i="19"/>
  <c r="BS29" i="19"/>
  <c r="BS30" i="19"/>
  <c r="BS31" i="19"/>
  <c r="BS32" i="19"/>
  <c r="BS33" i="19"/>
  <c r="BS34" i="19"/>
  <c r="BS35" i="19"/>
  <c r="BS36" i="19"/>
  <c r="BS37" i="19"/>
  <c r="BS38" i="19"/>
  <c r="BS39" i="19"/>
  <c r="BS40" i="19"/>
  <c r="BS41" i="19"/>
  <c r="BS42" i="19"/>
  <c r="BS43" i="19"/>
  <c r="BS44" i="19"/>
  <c r="BS45" i="19"/>
  <c r="BS46" i="19"/>
  <c r="BS47" i="19"/>
  <c r="BS48" i="19"/>
  <c r="BS50" i="19"/>
  <c r="BS52" i="19"/>
  <c r="BS54" i="19"/>
  <c r="BS56" i="19"/>
  <c r="AB59" i="37"/>
  <c r="AB67" i="37"/>
  <c r="AB49" i="37"/>
  <c r="AB57" i="37"/>
  <c r="AB65" i="37"/>
  <c r="AB47" i="37"/>
  <c r="AB55" i="37"/>
  <c r="AB63" i="37"/>
  <c r="AB45" i="37"/>
  <c r="AB53" i="37"/>
  <c r="AB61" i="37"/>
  <c r="AB69" i="37"/>
  <c r="AB68" i="37"/>
  <c r="BU58" i="19"/>
  <c r="BU9" i="19"/>
  <c r="BU10" i="19"/>
  <c r="BU11" i="19"/>
  <c r="BU12" i="19"/>
  <c r="BU13" i="19"/>
  <c r="BU14" i="19"/>
  <c r="BU15" i="19"/>
  <c r="BU16" i="19"/>
  <c r="BU17" i="19"/>
  <c r="BU18" i="19"/>
  <c r="BU19" i="19"/>
  <c r="BU20" i="19"/>
  <c r="BU21" i="19"/>
  <c r="BU22" i="19"/>
  <c r="BU23" i="19"/>
  <c r="BU24" i="19"/>
  <c r="BU25" i="19"/>
  <c r="BU26" i="19"/>
  <c r="BU27" i="19"/>
  <c r="BU28" i="19"/>
  <c r="BU29" i="19"/>
  <c r="BU30" i="19"/>
  <c r="BU31" i="19"/>
  <c r="BU32" i="19"/>
  <c r="BU33" i="19"/>
  <c r="BU34" i="19"/>
  <c r="BU35" i="19"/>
  <c r="BU36" i="19"/>
  <c r="BU37" i="19"/>
  <c r="BU38" i="19"/>
  <c r="BU39" i="19"/>
  <c r="BU40" i="19"/>
  <c r="BU41" i="19"/>
  <c r="BU42" i="19"/>
  <c r="BU43" i="19"/>
  <c r="BU44" i="19"/>
  <c r="BU45" i="19"/>
  <c r="BU46" i="19"/>
  <c r="BU47" i="19"/>
  <c r="BU48" i="19"/>
  <c r="BU50" i="19"/>
  <c r="BU52" i="19"/>
  <c r="BU54" i="19"/>
  <c r="BU56" i="19"/>
  <c r="AC51" i="37"/>
  <c r="BV58" i="19"/>
  <c r="BV9" i="19"/>
  <c r="BV10" i="19"/>
  <c r="BV11" i="19"/>
  <c r="BV12" i="19"/>
  <c r="BV13" i="19"/>
  <c r="BV14" i="19"/>
  <c r="BV15" i="19"/>
  <c r="BV16" i="19"/>
  <c r="BV17" i="19"/>
  <c r="BV18" i="19"/>
  <c r="BV19" i="19"/>
  <c r="BV20" i="19"/>
  <c r="BV21" i="19"/>
  <c r="BV22" i="19"/>
  <c r="BV23" i="19"/>
  <c r="BV24" i="19"/>
  <c r="BV25" i="19"/>
  <c r="BV26" i="19"/>
  <c r="BV27" i="19"/>
  <c r="BV28" i="19"/>
  <c r="BV29" i="19"/>
  <c r="BV30" i="19"/>
  <c r="BV31" i="19"/>
  <c r="BV32" i="19"/>
  <c r="BV33" i="19"/>
  <c r="BV34" i="19"/>
  <c r="BV35" i="19"/>
  <c r="BV36" i="19"/>
  <c r="BV37" i="19"/>
  <c r="BV38" i="19"/>
  <c r="BV39" i="19"/>
  <c r="BV40" i="19"/>
  <c r="BV41" i="19"/>
  <c r="BV42" i="19"/>
  <c r="BV43" i="19"/>
  <c r="BV44" i="19"/>
  <c r="BV45" i="19"/>
  <c r="BV46" i="19"/>
  <c r="BV47" i="19"/>
  <c r="BV48" i="19"/>
  <c r="BV50" i="19"/>
  <c r="BV52" i="19"/>
  <c r="BV54" i="19"/>
  <c r="BV56" i="19"/>
  <c r="AC59" i="37"/>
  <c r="AC67" i="37"/>
  <c r="AC49" i="37"/>
  <c r="AC57" i="37"/>
  <c r="AC65" i="37"/>
  <c r="AC47" i="37"/>
  <c r="AC55" i="37"/>
  <c r="AC63" i="37"/>
  <c r="AC45" i="37"/>
  <c r="AC53" i="37"/>
  <c r="AC61" i="37"/>
  <c r="AC69" i="37"/>
  <c r="AC68" i="37"/>
  <c r="AH57" i="20"/>
  <c r="C8" i="20"/>
  <c r="AH8" i="20"/>
  <c r="C9" i="20"/>
  <c r="AH9" i="20"/>
  <c r="C10" i="20"/>
  <c r="AH10" i="20"/>
  <c r="C11" i="20"/>
  <c r="AH11" i="20"/>
  <c r="C12" i="20"/>
  <c r="AH12" i="20"/>
  <c r="C13" i="20"/>
  <c r="AH13" i="20"/>
  <c r="C14" i="20"/>
  <c r="AH14" i="20"/>
  <c r="C15" i="20"/>
  <c r="AH15" i="20"/>
  <c r="C16" i="20"/>
  <c r="AH16" i="20"/>
  <c r="C17" i="20"/>
  <c r="AH17" i="20"/>
  <c r="C18" i="20"/>
  <c r="AH18" i="20"/>
  <c r="C19" i="20"/>
  <c r="AH19" i="20"/>
  <c r="C20" i="20"/>
  <c r="AH20" i="20"/>
  <c r="C21" i="20"/>
  <c r="AH21" i="20"/>
  <c r="C22" i="20"/>
  <c r="AH22" i="20"/>
  <c r="C23" i="20"/>
  <c r="AH23" i="20"/>
  <c r="C24" i="20"/>
  <c r="AH24" i="20"/>
  <c r="C25" i="20"/>
  <c r="AH25" i="20"/>
  <c r="C26" i="20"/>
  <c r="AH26" i="20"/>
  <c r="C27" i="20"/>
  <c r="AH27" i="20"/>
  <c r="C28" i="20"/>
  <c r="AH28" i="20"/>
  <c r="C29" i="20"/>
  <c r="AH29" i="20"/>
  <c r="C30" i="20"/>
  <c r="AH30" i="20"/>
  <c r="C31" i="20"/>
  <c r="AH31" i="20"/>
  <c r="C32" i="20"/>
  <c r="AH32" i="20"/>
  <c r="C33" i="20"/>
  <c r="AH33" i="20"/>
  <c r="C34" i="20"/>
  <c r="AH34" i="20"/>
  <c r="C35" i="20"/>
  <c r="AH35" i="20"/>
  <c r="C36" i="20"/>
  <c r="AH36" i="20"/>
  <c r="C37" i="20"/>
  <c r="AH37" i="20"/>
  <c r="C38" i="20"/>
  <c r="AH38" i="20"/>
  <c r="C39" i="20"/>
  <c r="AH39" i="20"/>
  <c r="C40" i="20"/>
  <c r="AH40" i="20"/>
  <c r="C41" i="20"/>
  <c r="AH41" i="20"/>
  <c r="C42" i="20"/>
  <c r="AH42" i="20"/>
  <c r="C43" i="20"/>
  <c r="AH43" i="20"/>
  <c r="C44" i="20"/>
  <c r="AH44" i="20"/>
  <c r="C45" i="20"/>
  <c r="AH45" i="20"/>
  <c r="C46" i="20"/>
  <c r="AH46" i="20"/>
  <c r="C47" i="20"/>
  <c r="AH47" i="20"/>
  <c r="AH49" i="20"/>
  <c r="AH51" i="20"/>
  <c r="AH53" i="20"/>
  <c r="AH55" i="20"/>
  <c r="AD51" i="37"/>
  <c r="AI57" i="20"/>
  <c r="AI8" i="20"/>
  <c r="AI9" i="20"/>
  <c r="AI10" i="20"/>
  <c r="AI11" i="20"/>
  <c r="AI12" i="20"/>
  <c r="AI13" i="20"/>
  <c r="AI14" i="20"/>
  <c r="AI15" i="20"/>
  <c r="AI16" i="20"/>
  <c r="AI17" i="20"/>
  <c r="AI18" i="20"/>
  <c r="AI19" i="20"/>
  <c r="AI20" i="20"/>
  <c r="AI21" i="20"/>
  <c r="AI22" i="20"/>
  <c r="AI23" i="20"/>
  <c r="AI24" i="20"/>
  <c r="AI25" i="20"/>
  <c r="AI26" i="20"/>
  <c r="AI27" i="20"/>
  <c r="AI28" i="20"/>
  <c r="AI29" i="20"/>
  <c r="AI30" i="20"/>
  <c r="AI31" i="20"/>
  <c r="AI32" i="20"/>
  <c r="AI33" i="20"/>
  <c r="AI34" i="20"/>
  <c r="AI35" i="20"/>
  <c r="AI36" i="20"/>
  <c r="AI37" i="20"/>
  <c r="AI38" i="20"/>
  <c r="AI39" i="20"/>
  <c r="AI40" i="20"/>
  <c r="AI41" i="20"/>
  <c r="AI42" i="20"/>
  <c r="AI43" i="20"/>
  <c r="AI44" i="20"/>
  <c r="AI45" i="20"/>
  <c r="AI46" i="20"/>
  <c r="AI47" i="20"/>
  <c r="AI49" i="20"/>
  <c r="AI51" i="20"/>
  <c r="AI53" i="20"/>
  <c r="AI55" i="20"/>
  <c r="AD59" i="37"/>
  <c r="AD67" i="37"/>
  <c r="AD49" i="37"/>
  <c r="AD57" i="37"/>
  <c r="AD65" i="37"/>
  <c r="AD47" i="37"/>
  <c r="AD55" i="37"/>
  <c r="AD63" i="37"/>
  <c r="AD45" i="37"/>
  <c r="AD53" i="37"/>
  <c r="AD61" i="37"/>
  <c r="AD69" i="37"/>
  <c r="AD68" i="37"/>
  <c r="AK57" i="20"/>
  <c r="AK8" i="20"/>
  <c r="AK9" i="20"/>
  <c r="AK10" i="20"/>
  <c r="AK11" i="20"/>
  <c r="AK12" i="20"/>
  <c r="AK13" i="20"/>
  <c r="AK14" i="20"/>
  <c r="AK15" i="20"/>
  <c r="AK16" i="20"/>
  <c r="AK17" i="20"/>
  <c r="AK18" i="20"/>
  <c r="AK19" i="20"/>
  <c r="AK20" i="20"/>
  <c r="AK21" i="20"/>
  <c r="AK22" i="20"/>
  <c r="AK23" i="20"/>
  <c r="AK24" i="20"/>
  <c r="AK25" i="20"/>
  <c r="AK26" i="20"/>
  <c r="AK27" i="20"/>
  <c r="AK28" i="20"/>
  <c r="AK29" i="20"/>
  <c r="AK30" i="20"/>
  <c r="AK31" i="20"/>
  <c r="AK32" i="20"/>
  <c r="AK33" i="20"/>
  <c r="AK34" i="20"/>
  <c r="AK35" i="20"/>
  <c r="AK36" i="20"/>
  <c r="AK37" i="20"/>
  <c r="AK38" i="20"/>
  <c r="AK39" i="20"/>
  <c r="AK40" i="20"/>
  <c r="AK41" i="20"/>
  <c r="AK42" i="20"/>
  <c r="AK43" i="20"/>
  <c r="AK44" i="20"/>
  <c r="AK45" i="20"/>
  <c r="AK46" i="20"/>
  <c r="AK47" i="20"/>
  <c r="AK49" i="20"/>
  <c r="AK51" i="20"/>
  <c r="AK53" i="20"/>
  <c r="AK55" i="20"/>
  <c r="AE51" i="37"/>
  <c r="AL57" i="20"/>
  <c r="AL8" i="20"/>
  <c r="AL9" i="20"/>
  <c r="AL10" i="20"/>
  <c r="AL11" i="20"/>
  <c r="AL12" i="20"/>
  <c r="AL13" i="20"/>
  <c r="AL14" i="20"/>
  <c r="AL15" i="20"/>
  <c r="AL16" i="20"/>
  <c r="AL17" i="20"/>
  <c r="AL18" i="20"/>
  <c r="AL19" i="20"/>
  <c r="AL20" i="20"/>
  <c r="AL21" i="20"/>
  <c r="AL22" i="20"/>
  <c r="AL23" i="20"/>
  <c r="AL24" i="20"/>
  <c r="AL25" i="20"/>
  <c r="AL26" i="20"/>
  <c r="AL27" i="20"/>
  <c r="AL28" i="20"/>
  <c r="AL29" i="20"/>
  <c r="AL30" i="20"/>
  <c r="AL31" i="20"/>
  <c r="AL32" i="20"/>
  <c r="AL33" i="20"/>
  <c r="AL34" i="20"/>
  <c r="AL35" i="20"/>
  <c r="AL36" i="20"/>
  <c r="AL37" i="20"/>
  <c r="AL38" i="20"/>
  <c r="AL39" i="20"/>
  <c r="AL40" i="20"/>
  <c r="AL41" i="20"/>
  <c r="AL42" i="20"/>
  <c r="AL43" i="20"/>
  <c r="AL44" i="20"/>
  <c r="AL45" i="20"/>
  <c r="AL46" i="20"/>
  <c r="AL47" i="20"/>
  <c r="AL49" i="20"/>
  <c r="AL51" i="20"/>
  <c r="AL53" i="20"/>
  <c r="AL55" i="20"/>
  <c r="AE59" i="37"/>
  <c r="AE67" i="37"/>
  <c r="AE49" i="37"/>
  <c r="AE57" i="37"/>
  <c r="AE65" i="37"/>
  <c r="AE47" i="37"/>
  <c r="AE55" i="37"/>
  <c r="AE63" i="37"/>
  <c r="AE45" i="37"/>
  <c r="AE53" i="37"/>
  <c r="AE61" i="37"/>
  <c r="AE69" i="37"/>
  <c r="AE68" i="37"/>
  <c r="AL57" i="21"/>
  <c r="C8" i="21"/>
  <c r="AL8" i="21"/>
  <c r="C9" i="21"/>
  <c r="AL9" i="21"/>
  <c r="C10" i="21"/>
  <c r="AL10" i="21"/>
  <c r="C11" i="21"/>
  <c r="AL11" i="21"/>
  <c r="C12" i="21"/>
  <c r="AL12" i="21"/>
  <c r="C13" i="21"/>
  <c r="AL13" i="21"/>
  <c r="C14" i="21"/>
  <c r="AL14" i="21"/>
  <c r="C15" i="21"/>
  <c r="AL15" i="21"/>
  <c r="C16" i="21"/>
  <c r="AL16" i="21"/>
  <c r="C17" i="21"/>
  <c r="AL17" i="21"/>
  <c r="C18" i="21"/>
  <c r="AL18" i="21"/>
  <c r="C19" i="21"/>
  <c r="AL19" i="21"/>
  <c r="C20" i="21"/>
  <c r="AL20" i="21"/>
  <c r="C21" i="21"/>
  <c r="AL21" i="21"/>
  <c r="C22" i="21"/>
  <c r="AL22" i="21"/>
  <c r="C23" i="21"/>
  <c r="AL23" i="21"/>
  <c r="C24" i="21"/>
  <c r="AL24" i="21"/>
  <c r="C25" i="21"/>
  <c r="AL25" i="21"/>
  <c r="C26" i="21"/>
  <c r="AL26" i="21"/>
  <c r="C27" i="21"/>
  <c r="AL27" i="21"/>
  <c r="C28" i="21"/>
  <c r="AL28" i="21"/>
  <c r="C29" i="21"/>
  <c r="AL29" i="21"/>
  <c r="C30" i="21"/>
  <c r="AL30" i="21"/>
  <c r="C31" i="21"/>
  <c r="AL31" i="21"/>
  <c r="C32" i="21"/>
  <c r="AL32" i="21"/>
  <c r="C33" i="21"/>
  <c r="AL33" i="21"/>
  <c r="C34" i="21"/>
  <c r="AL34" i="21"/>
  <c r="C35" i="21"/>
  <c r="AL35" i="21"/>
  <c r="C36" i="21"/>
  <c r="AL36" i="21"/>
  <c r="C37" i="21"/>
  <c r="AL37" i="21"/>
  <c r="C38" i="21"/>
  <c r="AL38" i="21"/>
  <c r="C39" i="21"/>
  <c r="AL39" i="21"/>
  <c r="C40" i="21"/>
  <c r="AL40" i="21"/>
  <c r="C41" i="21"/>
  <c r="AL41" i="21"/>
  <c r="C42" i="21"/>
  <c r="AL42" i="21"/>
  <c r="C43" i="21"/>
  <c r="AL43" i="21"/>
  <c r="C44" i="21"/>
  <c r="AL44" i="21"/>
  <c r="C45" i="21"/>
  <c r="AL45" i="21"/>
  <c r="C46" i="21"/>
  <c r="AL46" i="21"/>
  <c r="C47" i="21"/>
  <c r="AL47" i="21"/>
  <c r="AL49" i="21"/>
  <c r="AL51" i="21"/>
  <c r="AL53" i="21"/>
  <c r="AL55" i="21"/>
  <c r="AF51" i="37"/>
  <c r="AM57" i="21"/>
  <c r="AM8" i="21"/>
  <c r="AM9" i="21"/>
  <c r="AM10" i="21"/>
  <c r="AM11" i="21"/>
  <c r="AM12" i="21"/>
  <c r="AM13" i="21"/>
  <c r="AM14" i="21"/>
  <c r="AM15" i="21"/>
  <c r="AM16" i="21"/>
  <c r="AM17" i="21"/>
  <c r="AM18" i="21"/>
  <c r="AM19" i="21"/>
  <c r="AM20" i="21"/>
  <c r="AM21" i="21"/>
  <c r="AM22" i="21"/>
  <c r="AM23" i="21"/>
  <c r="AM24" i="21"/>
  <c r="AM25" i="21"/>
  <c r="AM26" i="21"/>
  <c r="AM27" i="21"/>
  <c r="AM28" i="21"/>
  <c r="AM29" i="21"/>
  <c r="AM30" i="21"/>
  <c r="AM31" i="21"/>
  <c r="AM32" i="21"/>
  <c r="AM33" i="21"/>
  <c r="AM34" i="21"/>
  <c r="AM35" i="21"/>
  <c r="AM36" i="21"/>
  <c r="AM37" i="21"/>
  <c r="AM38" i="21"/>
  <c r="AM39" i="21"/>
  <c r="AM40" i="21"/>
  <c r="AM41" i="21"/>
  <c r="AM42" i="21"/>
  <c r="AM43" i="21"/>
  <c r="AM44" i="21"/>
  <c r="AM45" i="21"/>
  <c r="AM46" i="21"/>
  <c r="AM47" i="21"/>
  <c r="AM49" i="21"/>
  <c r="AM51" i="21"/>
  <c r="AM53" i="21"/>
  <c r="AM55" i="21"/>
  <c r="AF59" i="37"/>
  <c r="AF67" i="37"/>
  <c r="AF49" i="37"/>
  <c r="AF57" i="37"/>
  <c r="AF65" i="37"/>
  <c r="AF47" i="37"/>
  <c r="AF55" i="37"/>
  <c r="AF63" i="37"/>
  <c r="AF45" i="37"/>
  <c r="AF53" i="37"/>
  <c r="AF61" i="37"/>
  <c r="AF69" i="37"/>
  <c r="AF68" i="37"/>
  <c r="AO57" i="21"/>
  <c r="AO8" i="21"/>
  <c r="AO9" i="21"/>
  <c r="AO10" i="21"/>
  <c r="AO11" i="21"/>
  <c r="AO12" i="21"/>
  <c r="AO13" i="21"/>
  <c r="AO14" i="21"/>
  <c r="AO15" i="21"/>
  <c r="AO16" i="21"/>
  <c r="AO17" i="21"/>
  <c r="AO18" i="21"/>
  <c r="AO19" i="21"/>
  <c r="AO20" i="21"/>
  <c r="AO21" i="21"/>
  <c r="AO22" i="21"/>
  <c r="AO23" i="21"/>
  <c r="AO24" i="21"/>
  <c r="AO25" i="21"/>
  <c r="AO26" i="21"/>
  <c r="AO27" i="21"/>
  <c r="AO28" i="21"/>
  <c r="AO29" i="21"/>
  <c r="AO30" i="21"/>
  <c r="AO31" i="21"/>
  <c r="AO32" i="21"/>
  <c r="AO33" i="21"/>
  <c r="AO34" i="21"/>
  <c r="AO35" i="21"/>
  <c r="AO36" i="21"/>
  <c r="AO37" i="21"/>
  <c r="AO38" i="21"/>
  <c r="AO39" i="21"/>
  <c r="AO40" i="21"/>
  <c r="AO41" i="21"/>
  <c r="AO42" i="21"/>
  <c r="AO43" i="21"/>
  <c r="AO44" i="21"/>
  <c r="AO45" i="21"/>
  <c r="AO46" i="21"/>
  <c r="AO47" i="21"/>
  <c r="AO49" i="21"/>
  <c r="AO51" i="21"/>
  <c r="AO53" i="21"/>
  <c r="AO55" i="21"/>
  <c r="AG51" i="37"/>
  <c r="AP57" i="21"/>
  <c r="AP8" i="21"/>
  <c r="AP9" i="21"/>
  <c r="AP10" i="21"/>
  <c r="AP11" i="21"/>
  <c r="AP12" i="21"/>
  <c r="AP13" i="21"/>
  <c r="AP14" i="21"/>
  <c r="AP15" i="21"/>
  <c r="AP16" i="21"/>
  <c r="AP17" i="21"/>
  <c r="AP18" i="21"/>
  <c r="AP19" i="21"/>
  <c r="AP20" i="21"/>
  <c r="AP21" i="21"/>
  <c r="AP22" i="21"/>
  <c r="AP23" i="21"/>
  <c r="AP24" i="21"/>
  <c r="AP25" i="21"/>
  <c r="AP26" i="21"/>
  <c r="AP27" i="21"/>
  <c r="AP28" i="21"/>
  <c r="AP29" i="21"/>
  <c r="AP30" i="21"/>
  <c r="AP31" i="21"/>
  <c r="AP32" i="21"/>
  <c r="AP33" i="21"/>
  <c r="AP34" i="21"/>
  <c r="AP35" i="21"/>
  <c r="AP36" i="21"/>
  <c r="AP37" i="21"/>
  <c r="AP38" i="21"/>
  <c r="AP39" i="21"/>
  <c r="AP40" i="21"/>
  <c r="AP41" i="21"/>
  <c r="AP42" i="21"/>
  <c r="AP43" i="21"/>
  <c r="AP44" i="21"/>
  <c r="AP45" i="21"/>
  <c r="AP46" i="21"/>
  <c r="AP47" i="21"/>
  <c r="AP49" i="21"/>
  <c r="AP51" i="21"/>
  <c r="AP53" i="21"/>
  <c r="AP55" i="21"/>
  <c r="AG59" i="37"/>
  <c r="AG67" i="37"/>
  <c r="AG49" i="37"/>
  <c r="AG57" i="37"/>
  <c r="AG65" i="37"/>
  <c r="AG47" i="37"/>
  <c r="AG55" i="37"/>
  <c r="AG63" i="37"/>
  <c r="AG45" i="37"/>
  <c r="AG53" i="37"/>
  <c r="AG61" i="37"/>
  <c r="AG69" i="37"/>
  <c r="AG68" i="37"/>
  <c r="CD58" i="22"/>
  <c r="C9" i="22"/>
  <c r="CD9" i="22"/>
  <c r="C10" i="22"/>
  <c r="CD10" i="22"/>
  <c r="C11" i="22"/>
  <c r="CD11" i="22"/>
  <c r="C12" i="22"/>
  <c r="CD12" i="22"/>
  <c r="C13" i="22"/>
  <c r="CD13" i="22"/>
  <c r="C14" i="22"/>
  <c r="CD14" i="22"/>
  <c r="C15" i="22"/>
  <c r="CD15" i="22"/>
  <c r="C16" i="22"/>
  <c r="CD16" i="22"/>
  <c r="C17" i="22"/>
  <c r="CD17" i="22"/>
  <c r="C18" i="22"/>
  <c r="CD18" i="22"/>
  <c r="C19" i="22"/>
  <c r="CD19" i="22"/>
  <c r="C20" i="22"/>
  <c r="CD20" i="22"/>
  <c r="C21" i="22"/>
  <c r="CD21" i="22"/>
  <c r="C22" i="22"/>
  <c r="CD22" i="22"/>
  <c r="C23" i="22"/>
  <c r="CD23" i="22"/>
  <c r="C24" i="22"/>
  <c r="CD24" i="22"/>
  <c r="C25" i="22"/>
  <c r="CD25" i="22"/>
  <c r="C26" i="22"/>
  <c r="CD26" i="22"/>
  <c r="C27" i="22"/>
  <c r="CD27" i="22"/>
  <c r="C28" i="22"/>
  <c r="CD28" i="22"/>
  <c r="C29" i="22"/>
  <c r="CD29" i="22"/>
  <c r="C30" i="22"/>
  <c r="CD30" i="22"/>
  <c r="C31" i="22"/>
  <c r="CD31" i="22"/>
  <c r="C32" i="22"/>
  <c r="CD32" i="22"/>
  <c r="C33" i="22"/>
  <c r="CD33" i="22"/>
  <c r="C34" i="22"/>
  <c r="CD34" i="22"/>
  <c r="C35" i="22"/>
  <c r="CD35" i="22"/>
  <c r="C36" i="22"/>
  <c r="CD36" i="22"/>
  <c r="C37" i="22"/>
  <c r="CD37" i="22"/>
  <c r="C38" i="22"/>
  <c r="CD38" i="22"/>
  <c r="C39" i="22"/>
  <c r="CD39" i="22"/>
  <c r="C40" i="22"/>
  <c r="CD40" i="22"/>
  <c r="C41" i="22"/>
  <c r="CD41" i="22"/>
  <c r="C42" i="22"/>
  <c r="CD42" i="22"/>
  <c r="C43" i="22"/>
  <c r="CD43" i="22"/>
  <c r="C44" i="22"/>
  <c r="CD44" i="22"/>
  <c r="C45" i="22"/>
  <c r="CD45" i="22"/>
  <c r="C46" i="22"/>
  <c r="CD46" i="22"/>
  <c r="C47" i="22"/>
  <c r="CD47" i="22"/>
  <c r="C48" i="22"/>
  <c r="CD48" i="22"/>
  <c r="CD50" i="22"/>
  <c r="CD52" i="22"/>
  <c r="CD54" i="22"/>
  <c r="CD56" i="22"/>
  <c r="AH51" i="37"/>
  <c r="CE58" i="22"/>
  <c r="CE9" i="22"/>
  <c r="CE10" i="22"/>
  <c r="CE11" i="22"/>
  <c r="CE12" i="22"/>
  <c r="CE13" i="22"/>
  <c r="CE14" i="22"/>
  <c r="CE15" i="22"/>
  <c r="CE16" i="22"/>
  <c r="CE17" i="22"/>
  <c r="CE18" i="22"/>
  <c r="CE19" i="22"/>
  <c r="CE20" i="22"/>
  <c r="CE21" i="22"/>
  <c r="CE22" i="22"/>
  <c r="CE23" i="22"/>
  <c r="CE24" i="22"/>
  <c r="CE25" i="22"/>
  <c r="CE26" i="22"/>
  <c r="CE27" i="22"/>
  <c r="CE28" i="22"/>
  <c r="CE29" i="22"/>
  <c r="CE30" i="22"/>
  <c r="CE31" i="22"/>
  <c r="CE32" i="22"/>
  <c r="CE33" i="22"/>
  <c r="CE34" i="22"/>
  <c r="CE35" i="22"/>
  <c r="CE36" i="22"/>
  <c r="CE37" i="22"/>
  <c r="CE38" i="22"/>
  <c r="CE39" i="22"/>
  <c r="CE40" i="22"/>
  <c r="CE41" i="22"/>
  <c r="CE42" i="22"/>
  <c r="CE43" i="22"/>
  <c r="CE44" i="22"/>
  <c r="CE45" i="22"/>
  <c r="CE46" i="22"/>
  <c r="CE47" i="22"/>
  <c r="CE48" i="22"/>
  <c r="CE50" i="22"/>
  <c r="CE52" i="22"/>
  <c r="CE54" i="22"/>
  <c r="CE56" i="22"/>
  <c r="AH59" i="37"/>
  <c r="AH67" i="37"/>
  <c r="AH49" i="37"/>
  <c r="AH57" i="37"/>
  <c r="AH65" i="37"/>
  <c r="AH47" i="37"/>
  <c r="AH55" i="37"/>
  <c r="AH63" i="37"/>
  <c r="AH45" i="37"/>
  <c r="AH53" i="37"/>
  <c r="AH61" i="37"/>
  <c r="AH69" i="37"/>
  <c r="AH68" i="37"/>
  <c r="CG58" i="22"/>
  <c r="CG9" i="22"/>
  <c r="CG10" i="22"/>
  <c r="CG11" i="22"/>
  <c r="CG12" i="22"/>
  <c r="CG13" i="22"/>
  <c r="CG14" i="22"/>
  <c r="CG15" i="22"/>
  <c r="CG16" i="22"/>
  <c r="CG17" i="22"/>
  <c r="CG18" i="22"/>
  <c r="CG19" i="22"/>
  <c r="CG20" i="22"/>
  <c r="CG21" i="22"/>
  <c r="CG22" i="22"/>
  <c r="CG23" i="22"/>
  <c r="CG24" i="22"/>
  <c r="CG25" i="22"/>
  <c r="CG26" i="22"/>
  <c r="CG27" i="22"/>
  <c r="CG28" i="22"/>
  <c r="CG29" i="22"/>
  <c r="CG30" i="22"/>
  <c r="CG31" i="22"/>
  <c r="CG32" i="22"/>
  <c r="CG33" i="22"/>
  <c r="CG34" i="22"/>
  <c r="CG35" i="22"/>
  <c r="CG36" i="22"/>
  <c r="CG37" i="22"/>
  <c r="CG38" i="22"/>
  <c r="CG39" i="22"/>
  <c r="CG40" i="22"/>
  <c r="CG41" i="22"/>
  <c r="CG42" i="22"/>
  <c r="CG43" i="22"/>
  <c r="CG44" i="22"/>
  <c r="CG45" i="22"/>
  <c r="CG46" i="22"/>
  <c r="CG47" i="22"/>
  <c r="CG48" i="22"/>
  <c r="CG50" i="22"/>
  <c r="CG52" i="22"/>
  <c r="CG54" i="22"/>
  <c r="CG56" i="22"/>
  <c r="AI51" i="37"/>
  <c r="CH58" i="22"/>
  <c r="CH9" i="22"/>
  <c r="CH10" i="22"/>
  <c r="CH11" i="22"/>
  <c r="CH12" i="22"/>
  <c r="CH13" i="22"/>
  <c r="CH14" i="22"/>
  <c r="CH15" i="22"/>
  <c r="CH16" i="22"/>
  <c r="CH17" i="22"/>
  <c r="CH18" i="22"/>
  <c r="CH19" i="22"/>
  <c r="CH20" i="22"/>
  <c r="CH21" i="22"/>
  <c r="CH22" i="22"/>
  <c r="CH23" i="22"/>
  <c r="CH24" i="22"/>
  <c r="CH25" i="22"/>
  <c r="CH26" i="22"/>
  <c r="CH27" i="22"/>
  <c r="CH28" i="22"/>
  <c r="CH29" i="22"/>
  <c r="CH30" i="22"/>
  <c r="CH31" i="22"/>
  <c r="CH32" i="22"/>
  <c r="CH33" i="22"/>
  <c r="CH34" i="22"/>
  <c r="CH35" i="22"/>
  <c r="CH36" i="22"/>
  <c r="CH37" i="22"/>
  <c r="CH38" i="22"/>
  <c r="CH39" i="22"/>
  <c r="CH40" i="22"/>
  <c r="CH41" i="22"/>
  <c r="CH42" i="22"/>
  <c r="CH43" i="22"/>
  <c r="CH44" i="22"/>
  <c r="CH45" i="22"/>
  <c r="CH46" i="22"/>
  <c r="CH47" i="22"/>
  <c r="CH48" i="22"/>
  <c r="CH50" i="22"/>
  <c r="CH52" i="22"/>
  <c r="CH54" i="22"/>
  <c r="CH56" i="22"/>
  <c r="AI59" i="37"/>
  <c r="AI67" i="37"/>
  <c r="AI49" i="37"/>
  <c r="AI57" i="37"/>
  <c r="AI65" i="37"/>
  <c r="AI47" i="37"/>
  <c r="AI55" i="37"/>
  <c r="AI63" i="37"/>
  <c r="AI45" i="37"/>
  <c r="AI53" i="37"/>
  <c r="AI61" i="37"/>
  <c r="AI69" i="37"/>
  <c r="AI68" i="37"/>
  <c r="CJ58" i="22"/>
  <c r="CJ9" i="22"/>
  <c r="CJ10" i="22"/>
  <c r="CJ11" i="22"/>
  <c r="CJ12" i="22"/>
  <c r="CJ13" i="22"/>
  <c r="CJ14" i="22"/>
  <c r="CJ15" i="22"/>
  <c r="CJ16" i="22"/>
  <c r="CJ17" i="22"/>
  <c r="CJ18" i="22"/>
  <c r="CJ19" i="22"/>
  <c r="CJ20" i="22"/>
  <c r="CJ21" i="22"/>
  <c r="CJ22" i="22"/>
  <c r="CJ23" i="22"/>
  <c r="CJ24" i="22"/>
  <c r="CJ25" i="22"/>
  <c r="CJ26" i="22"/>
  <c r="CJ27" i="22"/>
  <c r="CJ28" i="22"/>
  <c r="CJ29" i="22"/>
  <c r="CJ30" i="22"/>
  <c r="CJ31" i="22"/>
  <c r="CJ32" i="22"/>
  <c r="CJ33" i="22"/>
  <c r="CJ34" i="22"/>
  <c r="CJ35" i="22"/>
  <c r="CJ36" i="22"/>
  <c r="CJ37" i="22"/>
  <c r="CJ38" i="22"/>
  <c r="CJ39" i="22"/>
  <c r="CJ40" i="22"/>
  <c r="CJ41" i="22"/>
  <c r="CJ42" i="22"/>
  <c r="CJ43" i="22"/>
  <c r="CJ44" i="22"/>
  <c r="CJ45" i="22"/>
  <c r="CJ46" i="22"/>
  <c r="CJ47" i="22"/>
  <c r="CJ48" i="22"/>
  <c r="CJ50" i="22"/>
  <c r="CJ52" i="22"/>
  <c r="CJ54" i="22"/>
  <c r="CJ56" i="22"/>
  <c r="AJ51" i="37"/>
  <c r="CK58" i="22"/>
  <c r="CK9" i="22"/>
  <c r="CK10" i="22"/>
  <c r="CK11" i="22"/>
  <c r="CK12" i="22"/>
  <c r="CK13" i="22"/>
  <c r="CK14" i="22"/>
  <c r="CK15" i="22"/>
  <c r="CK16" i="22"/>
  <c r="CK17" i="22"/>
  <c r="CK18" i="22"/>
  <c r="CK19" i="22"/>
  <c r="CK20" i="22"/>
  <c r="CK21" i="22"/>
  <c r="CK22" i="22"/>
  <c r="CK23" i="22"/>
  <c r="CK24" i="22"/>
  <c r="CK25" i="22"/>
  <c r="CK26" i="22"/>
  <c r="CK27" i="22"/>
  <c r="CK28" i="22"/>
  <c r="CK29" i="22"/>
  <c r="CK30" i="22"/>
  <c r="CK31" i="22"/>
  <c r="CK32" i="22"/>
  <c r="CK33" i="22"/>
  <c r="CK34" i="22"/>
  <c r="CK35" i="22"/>
  <c r="CK36" i="22"/>
  <c r="CK37" i="22"/>
  <c r="CK38" i="22"/>
  <c r="CK39" i="22"/>
  <c r="CK40" i="22"/>
  <c r="CK41" i="22"/>
  <c r="CK42" i="22"/>
  <c r="CK43" i="22"/>
  <c r="CK44" i="22"/>
  <c r="CK45" i="22"/>
  <c r="CK46" i="22"/>
  <c r="CK47" i="22"/>
  <c r="CK48" i="22"/>
  <c r="CK50" i="22"/>
  <c r="CK52" i="22"/>
  <c r="CK54" i="22"/>
  <c r="CK56" i="22"/>
  <c r="AJ59" i="37"/>
  <c r="AJ67" i="37"/>
  <c r="AJ49" i="37"/>
  <c r="AJ57" i="37"/>
  <c r="AJ65" i="37"/>
  <c r="AJ47" i="37"/>
  <c r="AJ55" i="37"/>
  <c r="AJ63" i="37"/>
  <c r="AJ45" i="37"/>
  <c r="AJ53" i="37"/>
  <c r="AJ61" i="37"/>
  <c r="AJ69" i="37"/>
  <c r="AJ68" i="37"/>
  <c r="CP58" i="22"/>
  <c r="CP9" i="22"/>
  <c r="CP10" i="22"/>
  <c r="CP11" i="22"/>
  <c r="CP12" i="22"/>
  <c r="CP13" i="22"/>
  <c r="CP14" i="22"/>
  <c r="CP15" i="22"/>
  <c r="CP16" i="22"/>
  <c r="CP17" i="22"/>
  <c r="CP18" i="22"/>
  <c r="CP19" i="22"/>
  <c r="CP20" i="22"/>
  <c r="CP21" i="22"/>
  <c r="CP22" i="22"/>
  <c r="CP23" i="22"/>
  <c r="CP24" i="22"/>
  <c r="CP25" i="22"/>
  <c r="CP26" i="22"/>
  <c r="CP27" i="22"/>
  <c r="CP28" i="22"/>
  <c r="CP29" i="22"/>
  <c r="CP30" i="22"/>
  <c r="CP31" i="22"/>
  <c r="CP32" i="22"/>
  <c r="CP33" i="22"/>
  <c r="CP34" i="22"/>
  <c r="CP35" i="22"/>
  <c r="CP36" i="22"/>
  <c r="CP37" i="22"/>
  <c r="CP38" i="22"/>
  <c r="CP39" i="22"/>
  <c r="CP40" i="22"/>
  <c r="CP41" i="22"/>
  <c r="CP42" i="22"/>
  <c r="CP43" i="22"/>
  <c r="CP44" i="22"/>
  <c r="CP45" i="22"/>
  <c r="CP46" i="22"/>
  <c r="CP47" i="22"/>
  <c r="CP48" i="22"/>
  <c r="CP50" i="22"/>
  <c r="CP52" i="22"/>
  <c r="CP54" i="22"/>
  <c r="CP56" i="22"/>
  <c r="AK51" i="37"/>
  <c r="CN58" i="22"/>
  <c r="CN9" i="22"/>
  <c r="CN10" i="22"/>
  <c r="CN11" i="22"/>
  <c r="CN12" i="22"/>
  <c r="CN13" i="22"/>
  <c r="CN14" i="22"/>
  <c r="CN15" i="22"/>
  <c r="CN16" i="22"/>
  <c r="CN17" i="22"/>
  <c r="CN18" i="22"/>
  <c r="CN19" i="22"/>
  <c r="CN20" i="22"/>
  <c r="CN21" i="22"/>
  <c r="CN22" i="22"/>
  <c r="CN23" i="22"/>
  <c r="CN24" i="22"/>
  <c r="CN25" i="22"/>
  <c r="CN26" i="22"/>
  <c r="CN27" i="22"/>
  <c r="CN28" i="22"/>
  <c r="CN29" i="22"/>
  <c r="CN30" i="22"/>
  <c r="CN31" i="22"/>
  <c r="CN32" i="22"/>
  <c r="CN33" i="22"/>
  <c r="CN34" i="22"/>
  <c r="CN35" i="22"/>
  <c r="CN36" i="22"/>
  <c r="CN37" i="22"/>
  <c r="CN38" i="22"/>
  <c r="CN39" i="22"/>
  <c r="CN40" i="22"/>
  <c r="CN41" i="22"/>
  <c r="CN42" i="22"/>
  <c r="CN43" i="22"/>
  <c r="CN44" i="22"/>
  <c r="CN45" i="22"/>
  <c r="CN46" i="22"/>
  <c r="CN47" i="22"/>
  <c r="CN48" i="22"/>
  <c r="CN50" i="22"/>
  <c r="CN52" i="22"/>
  <c r="CN54" i="22"/>
  <c r="CN56" i="22"/>
  <c r="AK59" i="37"/>
  <c r="AK67" i="37"/>
  <c r="AK49" i="37"/>
  <c r="AK57" i="37"/>
  <c r="AK65" i="37"/>
  <c r="AK47" i="37"/>
  <c r="AK55" i="37"/>
  <c r="AK63" i="37"/>
  <c r="AK45" i="37"/>
  <c r="AK53" i="37"/>
  <c r="AK61" i="37"/>
  <c r="AK69" i="37"/>
  <c r="AK68" i="37"/>
  <c r="AL51" i="37"/>
  <c r="CQ58" i="22"/>
  <c r="CQ9" i="22"/>
  <c r="CQ10" i="22"/>
  <c r="CQ11" i="22"/>
  <c r="CQ12" i="22"/>
  <c r="CQ13" i="22"/>
  <c r="CQ14" i="22"/>
  <c r="CQ15" i="22"/>
  <c r="CQ16" i="22"/>
  <c r="CQ17" i="22"/>
  <c r="CQ18" i="22"/>
  <c r="CQ19" i="22"/>
  <c r="CQ20" i="22"/>
  <c r="CQ21" i="22"/>
  <c r="CQ22" i="22"/>
  <c r="CQ23" i="22"/>
  <c r="CQ24" i="22"/>
  <c r="CQ25" i="22"/>
  <c r="CQ26" i="22"/>
  <c r="CQ27" i="22"/>
  <c r="CQ28" i="22"/>
  <c r="CQ29" i="22"/>
  <c r="CQ30" i="22"/>
  <c r="CQ31" i="22"/>
  <c r="CQ32" i="22"/>
  <c r="CQ33" i="22"/>
  <c r="CQ34" i="22"/>
  <c r="CQ35" i="22"/>
  <c r="CQ36" i="22"/>
  <c r="CQ37" i="22"/>
  <c r="CQ38" i="22"/>
  <c r="CQ39" i="22"/>
  <c r="CQ40" i="22"/>
  <c r="CQ41" i="22"/>
  <c r="CQ42" i="22"/>
  <c r="CQ43" i="22"/>
  <c r="CQ44" i="22"/>
  <c r="CQ45" i="22"/>
  <c r="CQ46" i="22"/>
  <c r="CQ47" i="22"/>
  <c r="CQ48" i="22"/>
  <c r="CQ50" i="22"/>
  <c r="CQ52" i="22"/>
  <c r="CQ54" i="22"/>
  <c r="CQ56" i="22"/>
  <c r="AL59" i="37"/>
  <c r="AL67" i="37"/>
  <c r="AL49" i="37"/>
  <c r="AL57" i="37"/>
  <c r="AL65" i="37"/>
  <c r="AL47" i="37"/>
  <c r="AL55" i="37"/>
  <c r="AL63" i="37"/>
  <c r="AL45" i="37"/>
  <c r="AL53" i="37"/>
  <c r="AL61" i="37"/>
  <c r="AL69" i="37"/>
  <c r="AL68" i="37"/>
  <c r="CS58" i="22"/>
  <c r="CS9" i="22"/>
  <c r="CS10" i="22"/>
  <c r="CS11" i="22"/>
  <c r="CS12" i="22"/>
  <c r="CS13" i="22"/>
  <c r="CS14" i="22"/>
  <c r="CS15" i="22"/>
  <c r="CS16" i="22"/>
  <c r="CS17" i="22"/>
  <c r="CS18" i="22"/>
  <c r="CS19" i="22"/>
  <c r="CS20" i="22"/>
  <c r="CS21" i="22"/>
  <c r="CS22" i="22"/>
  <c r="CS23" i="22"/>
  <c r="CS24" i="22"/>
  <c r="CS25" i="22"/>
  <c r="CS26" i="22"/>
  <c r="CS27" i="22"/>
  <c r="CS28" i="22"/>
  <c r="CS29" i="22"/>
  <c r="CS30" i="22"/>
  <c r="CS31" i="22"/>
  <c r="CS32" i="22"/>
  <c r="CS33" i="22"/>
  <c r="CS34" i="22"/>
  <c r="CS35" i="22"/>
  <c r="CS36" i="22"/>
  <c r="CS37" i="22"/>
  <c r="CS38" i="22"/>
  <c r="CS39" i="22"/>
  <c r="CS40" i="22"/>
  <c r="CS41" i="22"/>
  <c r="CS42" i="22"/>
  <c r="CS43" i="22"/>
  <c r="CS44" i="22"/>
  <c r="CS45" i="22"/>
  <c r="CS46" i="22"/>
  <c r="CS47" i="22"/>
  <c r="CS48" i="22"/>
  <c r="CS50" i="22"/>
  <c r="CS52" i="22"/>
  <c r="CS54" i="22"/>
  <c r="CS56" i="22"/>
  <c r="AM51" i="37"/>
  <c r="CT58" i="22"/>
  <c r="CT9" i="22"/>
  <c r="CT10" i="22"/>
  <c r="CT11" i="22"/>
  <c r="CT12" i="22"/>
  <c r="CT13" i="22"/>
  <c r="CT14" i="22"/>
  <c r="CT15" i="22"/>
  <c r="CT16" i="22"/>
  <c r="CT17" i="22"/>
  <c r="CT18" i="22"/>
  <c r="CT19" i="22"/>
  <c r="CT20" i="22"/>
  <c r="CT21" i="22"/>
  <c r="CT22" i="22"/>
  <c r="CT23" i="22"/>
  <c r="CT24" i="22"/>
  <c r="CT25" i="22"/>
  <c r="CT26" i="22"/>
  <c r="CT27" i="22"/>
  <c r="CT28" i="22"/>
  <c r="CT29" i="22"/>
  <c r="CT30" i="22"/>
  <c r="CT31" i="22"/>
  <c r="CT32" i="22"/>
  <c r="CT33" i="22"/>
  <c r="CT34" i="22"/>
  <c r="CT35" i="22"/>
  <c r="CT36" i="22"/>
  <c r="CT37" i="22"/>
  <c r="CT38" i="22"/>
  <c r="CT39" i="22"/>
  <c r="CT40" i="22"/>
  <c r="CT41" i="22"/>
  <c r="CT42" i="22"/>
  <c r="CT43" i="22"/>
  <c r="CT44" i="22"/>
  <c r="CT45" i="22"/>
  <c r="CT46" i="22"/>
  <c r="CT47" i="22"/>
  <c r="CT48" i="22"/>
  <c r="CT50" i="22"/>
  <c r="CT52" i="22"/>
  <c r="CT54" i="22"/>
  <c r="CT56" i="22"/>
  <c r="AM59" i="37"/>
  <c r="AM67" i="37"/>
  <c r="AM49" i="37"/>
  <c r="AM57" i="37"/>
  <c r="AM65" i="37"/>
  <c r="AM47" i="37"/>
  <c r="AM55" i="37"/>
  <c r="AM63" i="37"/>
  <c r="AM45" i="37"/>
  <c r="AM53" i="37"/>
  <c r="AM61" i="37"/>
  <c r="AM69" i="37"/>
  <c r="AM68" i="37"/>
  <c r="AM58" i="23"/>
  <c r="C9" i="23"/>
  <c r="AM9" i="23"/>
  <c r="C10" i="23"/>
  <c r="AM10" i="23"/>
  <c r="C11" i="23"/>
  <c r="AM11" i="23"/>
  <c r="C12" i="23"/>
  <c r="AM12" i="23"/>
  <c r="C13" i="23"/>
  <c r="AM13" i="23"/>
  <c r="C14" i="23"/>
  <c r="AM14" i="23"/>
  <c r="C15" i="23"/>
  <c r="AM15" i="23"/>
  <c r="C16" i="23"/>
  <c r="AM16" i="23"/>
  <c r="C17" i="23"/>
  <c r="AM17" i="23"/>
  <c r="C18" i="23"/>
  <c r="AM18" i="23"/>
  <c r="C19" i="23"/>
  <c r="AM19" i="23"/>
  <c r="C20" i="23"/>
  <c r="AM20" i="23"/>
  <c r="C21" i="23"/>
  <c r="AM21" i="23"/>
  <c r="C22" i="23"/>
  <c r="AM22" i="23"/>
  <c r="C23" i="23"/>
  <c r="AM23" i="23"/>
  <c r="C24" i="23"/>
  <c r="AM24" i="23"/>
  <c r="C25" i="23"/>
  <c r="AM25" i="23"/>
  <c r="C26" i="23"/>
  <c r="AM26" i="23"/>
  <c r="C27" i="23"/>
  <c r="AM27" i="23"/>
  <c r="C28" i="23"/>
  <c r="AM28" i="23"/>
  <c r="C29" i="23"/>
  <c r="AM29" i="23"/>
  <c r="C30" i="23"/>
  <c r="AM30" i="23"/>
  <c r="C31" i="23"/>
  <c r="AM31" i="23"/>
  <c r="C32" i="23"/>
  <c r="AM32" i="23"/>
  <c r="C33" i="23"/>
  <c r="AM33" i="23"/>
  <c r="C34" i="23"/>
  <c r="AM34" i="23"/>
  <c r="C35" i="23"/>
  <c r="AM35" i="23"/>
  <c r="C36" i="23"/>
  <c r="AM36" i="23"/>
  <c r="C37" i="23"/>
  <c r="AM37" i="23"/>
  <c r="C38" i="23"/>
  <c r="AM38" i="23"/>
  <c r="C39" i="23"/>
  <c r="AM39" i="23"/>
  <c r="C40" i="23"/>
  <c r="AM40" i="23"/>
  <c r="C41" i="23"/>
  <c r="AM41" i="23"/>
  <c r="C42" i="23"/>
  <c r="AM42" i="23"/>
  <c r="C43" i="23"/>
  <c r="AM43" i="23"/>
  <c r="C44" i="23"/>
  <c r="AM44" i="23"/>
  <c r="C45" i="23"/>
  <c r="AM45" i="23"/>
  <c r="C46" i="23"/>
  <c r="AM46" i="23"/>
  <c r="C47" i="23"/>
  <c r="AM47" i="23"/>
  <c r="C48" i="23"/>
  <c r="AM48" i="23"/>
  <c r="AM50" i="23"/>
  <c r="AM52" i="23"/>
  <c r="AM54" i="23"/>
  <c r="AM56" i="23"/>
  <c r="AN51" i="37"/>
  <c r="AN58" i="23"/>
  <c r="AN9" i="23"/>
  <c r="AN10" i="23"/>
  <c r="AN11" i="23"/>
  <c r="AN12" i="23"/>
  <c r="AN13" i="23"/>
  <c r="AN14" i="23"/>
  <c r="AN15" i="23"/>
  <c r="AN16" i="23"/>
  <c r="AN17" i="23"/>
  <c r="AN18" i="23"/>
  <c r="AN19" i="23"/>
  <c r="AN20" i="23"/>
  <c r="AN21" i="23"/>
  <c r="AN22" i="23"/>
  <c r="AN23" i="23"/>
  <c r="AN24" i="23"/>
  <c r="AN25" i="23"/>
  <c r="AN26" i="23"/>
  <c r="AN27" i="23"/>
  <c r="AN28" i="23"/>
  <c r="AN29" i="23"/>
  <c r="AN30" i="23"/>
  <c r="AN31" i="23"/>
  <c r="AN32" i="23"/>
  <c r="AN33" i="23"/>
  <c r="AN34" i="23"/>
  <c r="AN35" i="23"/>
  <c r="AN36" i="23"/>
  <c r="AN37" i="23"/>
  <c r="AN38" i="23"/>
  <c r="AN39" i="23"/>
  <c r="AN40" i="23"/>
  <c r="AN41" i="23"/>
  <c r="AN42" i="23"/>
  <c r="AN43" i="23"/>
  <c r="AN44" i="23"/>
  <c r="AN45" i="23"/>
  <c r="AN46" i="23"/>
  <c r="AN47" i="23"/>
  <c r="AN48" i="23"/>
  <c r="AN50" i="23"/>
  <c r="AN52" i="23"/>
  <c r="AN54" i="23"/>
  <c r="AN56" i="23"/>
  <c r="AN59" i="37"/>
  <c r="AN67" i="37"/>
  <c r="AN49" i="37"/>
  <c r="AN57" i="37"/>
  <c r="AN65" i="37"/>
  <c r="AN47" i="37"/>
  <c r="AN55" i="37"/>
  <c r="AN63" i="37"/>
  <c r="AN45" i="37"/>
  <c r="AN53" i="37"/>
  <c r="AN61" i="37"/>
  <c r="AN69" i="37"/>
  <c r="AN68" i="37"/>
  <c r="AO57" i="36"/>
  <c r="AO8" i="36"/>
  <c r="AO9" i="36"/>
  <c r="AO10" i="36"/>
  <c r="AO11" i="36"/>
  <c r="AO12" i="36"/>
  <c r="AO13" i="36"/>
  <c r="AO14" i="36"/>
  <c r="AO15" i="36"/>
  <c r="AO16" i="36"/>
  <c r="AO17" i="36"/>
  <c r="AO18" i="36"/>
  <c r="AO19" i="36"/>
  <c r="AO20" i="36"/>
  <c r="AO21" i="36"/>
  <c r="AO22" i="36"/>
  <c r="AO23" i="36"/>
  <c r="AO24" i="36"/>
  <c r="AO25" i="36"/>
  <c r="AO26" i="36"/>
  <c r="AO27" i="36"/>
  <c r="AO28" i="36"/>
  <c r="AO29" i="36"/>
  <c r="AO30" i="36"/>
  <c r="AO31" i="36"/>
  <c r="AO32" i="36"/>
  <c r="AO33" i="36"/>
  <c r="AO34" i="36"/>
  <c r="AO35" i="36"/>
  <c r="AO36" i="36"/>
  <c r="AO37" i="36"/>
  <c r="AO38" i="36"/>
  <c r="AO39" i="36"/>
  <c r="AO40" i="36"/>
  <c r="AO41" i="36"/>
  <c r="AO42" i="36"/>
  <c r="AO43" i="36"/>
  <c r="AO44" i="36"/>
  <c r="AO45" i="36"/>
  <c r="AO46" i="36"/>
  <c r="AO47" i="36"/>
  <c r="AO49" i="36"/>
  <c r="AO51" i="36"/>
  <c r="AO53" i="36"/>
  <c r="AO55" i="36"/>
  <c r="D51" i="37"/>
  <c r="AP57" i="36"/>
  <c r="AP8" i="36"/>
  <c r="AP9" i="36"/>
  <c r="AP10" i="36"/>
  <c r="AP11" i="36"/>
  <c r="AP12" i="36"/>
  <c r="AP13" i="36"/>
  <c r="AP14" i="36"/>
  <c r="AP15" i="36"/>
  <c r="AP16" i="36"/>
  <c r="AP17" i="36"/>
  <c r="AP18" i="36"/>
  <c r="AP19" i="36"/>
  <c r="AP20" i="36"/>
  <c r="AP21" i="36"/>
  <c r="AP22" i="36"/>
  <c r="AP23" i="36"/>
  <c r="AP24" i="36"/>
  <c r="AP25" i="36"/>
  <c r="AP26" i="36"/>
  <c r="AP27" i="36"/>
  <c r="AP28" i="36"/>
  <c r="AP29" i="36"/>
  <c r="AP30" i="36"/>
  <c r="AP31" i="36"/>
  <c r="AP32" i="36"/>
  <c r="AP33" i="36"/>
  <c r="AP34" i="36"/>
  <c r="AP35" i="36"/>
  <c r="AP36" i="36"/>
  <c r="AP37" i="36"/>
  <c r="AP38" i="36"/>
  <c r="AP39" i="36"/>
  <c r="AP40" i="36"/>
  <c r="AP41" i="36"/>
  <c r="AP42" i="36"/>
  <c r="AP43" i="36"/>
  <c r="AP44" i="36"/>
  <c r="AP45" i="36"/>
  <c r="AP46" i="36"/>
  <c r="AP47" i="36"/>
  <c r="AP49" i="36"/>
  <c r="AP51" i="36"/>
  <c r="AP53" i="36"/>
  <c r="AP55" i="36"/>
  <c r="D59" i="37"/>
  <c r="D67" i="37"/>
  <c r="D49" i="37"/>
  <c r="D57" i="37"/>
  <c r="D65" i="37"/>
  <c r="D47" i="37"/>
  <c r="D55" i="37"/>
  <c r="D63" i="37"/>
  <c r="D45" i="37"/>
  <c r="D53" i="37"/>
  <c r="D61" i="37"/>
  <c r="D69" i="37"/>
  <c r="D68" i="37"/>
  <c r="AG57" i="36"/>
  <c r="AG8" i="36"/>
  <c r="AG9" i="36"/>
  <c r="AG10" i="36"/>
  <c r="AG11" i="36"/>
  <c r="AG12" i="36"/>
  <c r="AG13" i="36"/>
  <c r="AG14" i="36"/>
  <c r="AG15" i="36"/>
  <c r="AG16" i="36"/>
  <c r="AG17" i="36"/>
  <c r="AG18" i="36"/>
  <c r="AG19" i="36"/>
  <c r="AG20" i="36"/>
  <c r="AG21" i="36"/>
  <c r="AG22" i="36"/>
  <c r="AG23" i="36"/>
  <c r="AG24" i="36"/>
  <c r="AG25" i="36"/>
  <c r="AG26" i="36"/>
  <c r="AG27" i="36"/>
  <c r="AG28" i="36"/>
  <c r="AG29" i="36"/>
  <c r="AG30" i="36"/>
  <c r="AG31" i="36"/>
  <c r="AG32" i="36"/>
  <c r="AG33" i="36"/>
  <c r="AG34" i="36"/>
  <c r="AG35" i="36"/>
  <c r="AG36" i="36"/>
  <c r="AG37" i="36"/>
  <c r="AG38" i="36"/>
  <c r="AG39" i="36"/>
  <c r="AG40" i="36"/>
  <c r="AG41" i="36"/>
  <c r="AG42" i="36"/>
  <c r="AG43" i="36"/>
  <c r="AG44" i="36"/>
  <c r="AG45" i="36"/>
  <c r="AG46" i="36"/>
  <c r="AG47" i="36"/>
  <c r="AG49" i="36"/>
  <c r="AG51" i="36"/>
  <c r="AG53" i="36"/>
  <c r="AG55" i="36"/>
  <c r="E12" i="37"/>
  <c r="AH57" i="36"/>
  <c r="AH8" i="36"/>
  <c r="AH9" i="36"/>
  <c r="AH10" i="36"/>
  <c r="AH11" i="36"/>
  <c r="AH12" i="36"/>
  <c r="AH13" i="36"/>
  <c r="AH14" i="36"/>
  <c r="AH15" i="36"/>
  <c r="AH16" i="36"/>
  <c r="AH17" i="36"/>
  <c r="AH18" i="36"/>
  <c r="AH19" i="36"/>
  <c r="AH20" i="36"/>
  <c r="AH21" i="36"/>
  <c r="AH22" i="36"/>
  <c r="AH23" i="36"/>
  <c r="AH24" i="36"/>
  <c r="AH25" i="36"/>
  <c r="AH26" i="36"/>
  <c r="AH27" i="36"/>
  <c r="AH28" i="36"/>
  <c r="AH29" i="36"/>
  <c r="AH30" i="36"/>
  <c r="AH31" i="36"/>
  <c r="AH32" i="36"/>
  <c r="AH33" i="36"/>
  <c r="AH34" i="36"/>
  <c r="AH35" i="36"/>
  <c r="AH36" i="36"/>
  <c r="AH37" i="36"/>
  <c r="AH38" i="36"/>
  <c r="AH39" i="36"/>
  <c r="AH40" i="36"/>
  <c r="AH41" i="36"/>
  <c r="AH42" i="36"/>
  <c r="AH43" i="36"/>
  <c r="AH44" i="36"/>
  <c r="AH45" i="36"/>
  <c r="AH46" i="36"/>
  <c r="AH47" i="36"/>
  <c r="AH49" i="36"/>
  <c r="AH51" i="36"/>
  <c r="AH53" i="36"/>
  <c r="AH55" i="36"/>
  <c r="E20" i="37"/>
  <c r="E28" i="37"/>
  <c r="E10" i="37"/>
  <c r="E18" i="37"/>
  <c r="E26" i="37"/>
  <c r="E8" i="37"/>
  <c r="E16" i="37"/>
  <c r="E24" i="37"/>
  <c r="E6" i="37"/>
  <c r="E14" i="37"/>
  <c r="E22" i="37"/>
  <c r="E30" i="37"/>
  <c r="E29" i="37"/>
  <c r="AJ57" i="36"/>
  <c r="AJ8" i="36"/>
  <c r="AJ9" i="36"/>
  <c r="AJ10" i="36"/>
  <c r="AJ11" i="36"/>
  <c r="AJ12" i="36"/>
  <c r="AJ13" i="36"/>
  <c r="AJ14" i="36"/>
  <c r="AJ15" i="36"/>
  <c r="AJ16" i="36"/>
  <c r="AJ17" i="36"/>
  <c r="AJ18" i="36"/>
  <c r="AJ19" i="36"/>
  <c r="AJ20" i="36"/>
  <c r="AJ21" i="36"/>
  <c r="AJ22" i="36"/>
  <c r="AJ23" i="36"/>
  <c r="AJ24" i="36"/>
  <c r="AJ25" i="36"/>
  <c r="AJ26" i="36"/>
  <c r="AJ27" i="36"/>
  <c r="AJ28" i="36"/>
  <c r="AJ29" i="36"/>
  <c r="AJ30" i="36"/>
  <c r="AJ31" i="36"/>
  <c r="AJ32" i="36"/>
  <c r="AJ33" i="36"/>
  <c r="AJ34" i="36"/>
  <c r="AJ35" i="36"/>
  <c r="AJ36" i="36"/>
  <c r="AJ37" i="36"/>
  <c r="AJ38" i="36"/>
  <c r="AJ39" i="36"/>
  <c r="AJ40" i="36"/>
  <c r="AJ41" i="36"/>
  <c r="AJ42" i="36"/>
  <c r="AJ43" i="36"/>
  <c r="AJ44" i="36"/>
  <c r="AJ45" i="36"/>
  <c r="AJ46" i="36"/>
  <c r="AJ47" i="36"/>
  <c r="AJ49" i="36"/>
  <c r="AJ51" i="36"/>
  <c r="AJ53" i="36"/>
  <c r="AJ55" i="36"/>
  <c r="F12" i="37"/>
  <c r="AK57" i="36"/>
  <c r="AK8" i="36"/>
  <c r="AK9" i="36"/>
  <c r="AK10" i="36"/>
  <c r="AK11" i="36"/>
  <c r="AK12" i="36"/>
  <c r="AK13" i="36"/>
  <c r="AK14" i="36"/>
  <c r="AK15" i="36"/>
  <c r="AK16" i="36"/>
  <c r="AK17" i="36"/>
  <c r="AK18" i="36"/>
  <c r="AK19" i="36"/>
  <c r="AK20" i="36"/>
  <c r="AK21" i="36"/>
  <c r="AK22" i="36"/>
  <c r="AK23" i="36"/>
  <c r="AK24" i="36"/>
  <c r="AK25" i="36"/>
  <c r="AK26" i="36"/>
  <c r="AK27" i="36"/>
  <c r="AK28" i="36"/>
  <c r="AK29" i="36"/>
  <c r="AK30" i="36"/>
  <c r="AK31" i="36"/>
  <c r="AK32" i="36"/>
  <c r="AK33" i="36"/>
  <c r="AK34" i="36"/>
  <c r="AK35" i="36"/>
  <c r="AK36" i="36"/>
  <c r="AK37" i="36"/>
  <c r="AK38" i="36"/>
  <c r="AK39" i="36"/>
  <c r="AK40" i="36"/>
  <c r="AK41" i="36"/>
  <c r="AK42" i="36"/>
  <c r="AK43" i="36"/>
  <c r="AK44" i="36"/>
  <c r="AK45" i="36"/>
  <c r="AK46" i="36"/>
  <c r="AK47" i="36"/>
  <c r="AK49" i="36"/>
  <c r="AK51" i="36"/>
  <c r="AK53" i="36"/>
  <c r="AK55" i="36"/>
  <c r="F20" i="37"/>
  <c r="F28" i="37"/>
  <c r="F10" i="37"/>
  <c r="F18" i="37"/>
  <c r="F26" i="37"/>
  <c r="F8" i="37"/>
  <c r="F16" i="37"/>
  <c r="F24" i="37"/>
  <c r="F6" i="37"/>
  <c r="F14" i="37"/>
  <c r="F22" i="37"/>
  <c r="F30" i="37"/>
  <c r="F29" i="37"/>
  <c r="Z57" i="4"/>
  <c r="Z8" i="4"/>
  <c r="Z9" i="4"/>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9" i="4"/>
  <c r="Z51" i="4"/>
  <c r="Z53" i="4"/>
  <c r="Z55" i="4"/>
  <c r="G12" i="37"/>
  <c r="AA5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9" i="4"/>
  <c r="AA51" i="4"/>
  <c r="AA53" i="4"/>
  <c r="AA55" i="4"/>
  <c r="G20" i="37"/>
  <c r="G28" i="37"/>
  <c r="G10" i="37"/>
  <c r="G18" i="37"/>
  <c r="G26" i="37"/>
  <c r="G8" i="37"/>
  <c r="G16" i="37"/>
  <c r="G24" i="37"/>
  <c r="G6" i="37"/>
  <c r="G14" i="37"/>
  <c r="G22" i="37"/>
  <c r="G30" i="37"/>
  <c r="G29" i="37"/>
  <c r="AC57"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9" i="4"/>
  <c r="AC51" i="4"/>
  <c r="AC53" i="4"/>
  <c r="AC55" i="4"/>
  <c r="H12" i="37"/>
  <c r="AD57"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9" i="4"/>
  <c r="AD51" i="4"/>
  <c r="AD53" i="4"/>
  <c r="AD55" i="4"/>
  <c r="H20" i="37"/>
  <c r="H28" i="37"/>
  <c r="H10" i="37"/>
  <c r="H18" i="37"/>
  <c r="H26" i="37"/>
  <c r="H8" i="37"/>
  <c r="H16" i="37"/>
  <c r="H24" i="37"/>
  <c r="H6" i="37"/>
  <c r="H14" i="37"/>
  <c r="H22" i="37"/>
  <c r="H30" i="37"/>
  <c r="H29" i="37"/>
  <c r="AF57" i="4"/>
  <c r="AF8" i="4"/>
  <c r="AF9" i="4"/>
  <c r="AF10" i="4"/>
  <c r="AF11" i="4"/>
  <c r="AF12" i="4"/>
  <c r="AF13" i="4"/>
  <c r="AF14" i="4"/>
  <c r="AF15" i="4"/>
  <c r="AF16" i="4"/>
  <c r="AF17" i="4"/>
  <c r="AF18" i="4"/>
  <c r="AF19" i="4"/>
  <c r="AF20" i="4"/>
  <c r="AF21" i="4"/>
  <c r="AF22" i="4"/>
  <c r="AF23" i="4"/>
  <c r="AF24" i="4"/>
  <c r="AF25" i="4"/>
  <c r="AF26" i="4"/>
  <c r="AF27" i="4"/>
  <c r="AF28" i="4"/>
  <c r="AF29" i="4"/>
  <c r="AF30" i="4"/>
  <c r="AF31" i="4"/>
  <c r="AF32" i="4"/>
  <c r="AF33" i="4"/>
  <c r="AF34" i="4"/>
  <c r="AF35" i="4"/>
  <c r="AF36" i="4"/>
  <c r="AF37" i="4"/>
  <c r="AF38" i="4"/>
  <c r="AF39" i="4"/>
  <c r="AF40" i="4"/>
  <c r="AF41" i="4"/>
  <c r="AF42" i="4"/>
  <c r="AF43" i="4"/>
  <c r="AF44" i="4"/>
  <c r="AF45" i="4"/>
  <c r="AF46" i="4"/>
  <c r="AF47" i="4"/>
  <c r="AF49" i="4"/>
  <c r="AF51" i="4"/>
  <c r="AF53" i="4"/>
  <c r="AF55" i="4"/>
  <c r="I12" i="37"/>
  <c r="AG57" i="4"/>
  <c r="AG8" i="4"/>
  <c r="AG9" i="4"/>
  <c r="AG10"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G36" i="4"/>
  <c r="AG37" i="4"/>
  <c r="AG38" i="4"/>
  <c r="AG39" i="4"/>
  <c r="AG40" i="4"/>
  <c r="AG41" i="4"/>
  <c r="AG42" i="4"/>
  <c r="AG43" i="4"/>
  <c r="AG44" i="4"/>
  <c r="AG45" i="4"/>
  <c r="AG46" i="4"/>
  <c r="AG47" i="4"/>
  <c r="AG49" i="4"/>
  <c r="AG51" i="4"/>
  <c r="AG53" i="4"/>
  <c r="AG55" i="4"/>
  <c r="I20" i="37"/>
  <c r="I28" i="37"/>
  <c r="I10" i="37"/>
  <c r="I18" i="37"/>
  <c r="I26" i="37"/>
  <c r="I8" i="37"/>
  <c r="I16" i="37"/>
  <c r="I24" i="37"/>
  <c r="I6" i="37"/>
  <c r="I14" i="37"/>
  <c r="I22" i="37"/>
  <c r="I30" i="37"/>
  <c r="I29" i="37"/>
  <c r="Z57" i="15"/>
  <c r="Z8" i="15"/>
  <c r="Z9" i="15"/>
  <c r="Z10" i="15"/>
  <c r="Z11" i="15"/>
  <c r="Z12" i="15"/>
  <c r="Z13" i="15"/>
  <c r="Z14" i="15"/>
  <c r="Z15" i="15"/>
  <c r="Z16" i="15"/>
  <c r="Z17" i="15"/>
  <c r="Z18" i="15"/>
  <c r="Z19" i="15"/>
  <c r="Z20" i="15"/>
  <c r="Z21" i="15"/>
  <c r="Z22" i="15"/>
  <c r="Z23" i="15"/>
  <c r="Z24" i="15"/>
  <c r="Z25" i="15"/>
  <c r="Z26" i="15"/>
  <c r="Z27" i="15"/>
  <c r="Z28" i="15"/>
  <c r="Z29" i="15"/>
  <c r="Z30" i="15"/>
  <c r="Z31" i="15"/>
  <c r="Z32" i="15"/>
  <c r="Z33" i="15"/>
  <c r="Z34" i="15"/>
  <c r="Z35" i="15"/>
  <c r="Z36" i="15"/>
  <c r="Z37" i="15"/>
  <c r="Z38" i="15"/>
  <c r="Z39" i="15"/>
  <c r="Z40" i="15"/>
  <c r="Z41" i="15"/>
  <c r="Z42" i="15"/>
  <c r="Z43" i="15"/>
  <c r="Z44" i="15"/>
  <c r="Z45" i="15"/>
  <c r="Z46" i="15"/>
  <c r="Z47" i="15"/>
  <c r="Z49" i="15"/>
  <c r="Z51" i="15"/>
  <c r="Z53" i="15"/>
  <c r="Z55" i="15"/>
  <c r="J12" i="37"/>
  <c r="AA57" i="15"/>
  <c r="AA8" i="15"/>
  <c r="AA9" i="15"/>
  <c r="AA10" i="15"/>
  <c r="AA11" i="15"/>
  <c r="AA12" i="15"/>
  <c r="AA13" i="15"/>
  <c r="AA14" i="15"/>
  <c r="AA15" i="15"/>
  <c r="AA16" i="15"/>
  <c r="AA17" i="15"/>
  <c r="AA18" i="15"/>
  <c r="AA19" i="15"/>
  <c r="AA20" i="15"/>
  <c r="AA21" i="15"/>
  <c r="AA22" i="15"/>
  <c r="AA23" i="15"/>
  <c r="AA24" i="15"/>
  <c r="AA25" i="15"/>
  <c r="AA26" i="15"/>
  <c r="AA27" i="15"/>
  <c r="AA28" i="15"/>
  <c r="AA29" i="15"/>
  <c r="AA30" i="15"/>
  <c r="AA31" i="15"/>
  <c r="AA32" i="15"/>
  <c r="AA33" i="15"/>
  <c r="AA34" i="15"/>
  <c r="AA35" i="15"/>
  <c r="AA36" i="15"/>
  <c r="AA37" i="15"/>
  <c r="AA38" i="15"/>
  <c r="AA39" i="15"/>
  <c r="AA40" i="15"/>
  <c r="AA41" i="15"/>
  <c r="AA42" i="15"/>
  <c r="AA43" i="15"/>
  <c r="AA44" i="15"/>
  <c r="AA45" i="15"/>
  <c r="AA46" i="15"/>
  <c r="AA47" i="15"/>
  <c r="AA49" i="15"/>
  <c r="AA51" i="15"/>
  <c r="AA53" i="15"/>
  <c r="AA55" i="15"/>
  <c r="J20" i="37"/>
  <c r="J28" i="37"/>
  <c r="J10" i="37"/>
  <c r="J18" i="37"/>
  <c r="J26" i="37"/>
  <c r="J8" i="37"/>
  <c r="J16" i="37"/>
  <c r="J24" i="37"/>
  <c r="J6" i="37"/>
  <c r="J14" i="37"/>
  <c r="J22" i="37"/>
  <c r="J30" i="37"/>
  <c r="J29" i="37"/>
  <c r="AC57" i="15"/>
  <c r="AC8" i="15"/>
  <c r="AC9" i="15"/>
  <c r="AC10" i="15"/>
  <c r="AC11" i="15"/>
  <c r="AC12" i="15"/>
  <c r="AC13" i="15"/>
  <c r="AC14" i="15"/>
  <c r="AC15" i="15"/>
  <c r="AC16" i="15"/>
  <c r="AC17" i="15"/>
  <c r="AC18" i="15"/>
  <c r="AC19" i="15"/>
  <c r="AC20" i="15"/>
  <c r="AC21" i="15"/>
  <c r="AC22" i="15"/>
  <c r="AC23" i="15"/>
  <c r="AC24" i="15"/>
  <c r="AC25" i="15"/>
  <c r="AC26" i="15"/>
  <c r="AC27" i="15"/>
  <c r="AC28" i="15"/>
  <c r="AC29" i="15"/>
  <c r="AC30" i="15"/>
  <c r="AC31" i="15"/>
  <c r="AC32" i="15"/>
  <c r="AC33" i="15"/>
  <c r="AC34" i="15"/>
  <c r="AC35" i="15"/>
  <c r="AC36" i="15"/>
  <c r="AC37" i="15"/>
  <c r="AC38" i="15"/>
  <c r="AC39" i="15"/>
  <c r="AC40" i="15"/>
  <c r="AC41" i="15"/>
  <c r="AC42" i="15"/>
  <c r="AC43" i="15"/>
  <c r="AC44" i="15"/>
  <c r="AC45" i="15"/>
  <c r="AC46" i="15"/>
  <c r="AC47" i="15"/>
  <c r="AC49" i="15"/>
  <c r="AC51" i="15"/>
  <c r="AC53" i="15"/>
  <c r="AC55" i="15"/>
  <c r="K12" i="37"/>
  <c r="AD57" i="15"/>
  <c r="AD8" i="15"/>
  <c r="AD9" i="15"/>
  <c r="AD10" i="15"/>
  <c r="AD11" i="15"/>
  <c r="AD12" i="15"/>
  <c r="AD13" i="15"/>
  <c r="AD14" i="15"/>
  <c r="AD15" i="15"/>
  <c r="AD16" i="15"/>
  <c r="AD17" i="15"/>
  <c r="AD18" i="15"/>
  <c r="AD19" i="15"/>
  <c r="AD20" i="15"/>
  <c r="AD21" i="15"/>
  <c r="AD22" i="15"/>
  <c r="AD23" i="15"/>
  <c r="AD24" i="15"/>
  <c r="AD25" i="15"/>
  <c r="AD26" i="15"/>
  <c r="AD27" i="15"/>
  <c r="AD28" i="15"/>
  <c r="AD29" i="15"/>
  <c r="AD30" i="15"/>
  <c r="AD31" i="15"/>
  <c r="AD32" i="15"/>
  <c r="AD33" i="15"/>
  <c r="AD34" i="15"/>
  <c r="AD35" i="15"/>
  <c r="AD36" i="15"/>
  <c r="AD37" i="15"/>
  <c r="AD38" i="15"/>
  <c r="AD39" i="15"/>
  <c r="AD40" i="15"/>
  <c r="AD41" i="15"/>
  <c r="AD42" i="15"/>
  <c r="AD43" i="15"/>
  <c r="AD44" i="15"/>
  <c r="AD45" i="15"/>
  <c r="AD46" i="15"/>
  <c r="AD47" i="15"/>
  <c r="AD49" i="15"/>
  <c r="AD51" i="15"/>
  <c r="AD53" i="15"/>
  <c r="AD55" i="15"/>
  <c r="K20" i="37"/>
  <c r="K28" i="37"/>
  <c r="K10" i="37"/>
  <c r="K18" i="37"/>
  <c r="K26" i="37"/>
  <c r="K8" i="37"/>
  <c r="K16" i="37"/>
  <c r="K24" i="37"/>
  <c r="K6" i="37"/>
  <c r="K14" i="37"/>
  <c r="K22" i="37"/>
  <c r="K30" i="37"/>
  <c r="K29" i="37"/>
  <c r="AF57" i="15"/>
  <c r="AF8" i="15"/>
  <c r="AF9" i="15"/>
  <c r="AF10" i="15"/>
  <c r="AF11" i="15"/>
  <c r="AF12" i="15"/>
  <c r="AF13" i="15"/>
  <c r="AF14" i="15"/>
  <c r="AF15" i="15"/>
  <c r="AF16" i="15"/>
  <c r="AF17" i="15"/>
  <c r="AF18" i="15"/>
  <c r="AF19" i="15"/>
  <c r="AF20" i="15"/>
  <c r="AF21" i="15"/>
  <c r="AF22" i="15"/>
  <c r="AF23" i="15"/>
  <c r="AF24" i="15"/>
  <c r="AF25" i="15"/>
  <c r="AF26" i="15"/>
  <c r="AF27" i="15"/>
  <c r="AF28" i="15"/>
  <c r="AF29" i="15"/>
  <c r="AF30" i="15"/>
  <c r="AF31" i="15"/>
  <c r="AF32" i="15"/>
  <c r="AF33" i="15"/>
  <c r="AF34" i="15"/>
  <c r="AF35" i="15"/>
  <c r="AF36" i="15"/>
  <c r="AF37" i="15"/>
  <c r="AF38" i="15"/>
  <c r="AF39" i="15"/>
  <c r="AF40" i="15"/>
  <c r="AF41" i="15"/>
  <c r="AF42" i="15"/>
  <c r="AF43" i="15"/>
  <c r="AF44" i="15"/>
  <c r="AF45" i="15"/>
  <c r="AF46" i="15"/>
  <c r="AF47" i="15"/>
  <c r="AF49" i="15"/>
  <c r="AF51" i="15"/>
  <c r="AF53" i="15"/>
  <c r="AF55" i="15"/>
  <c r="L12" i="37"/>
  <c r="AG57" i="15"/>
  <c r="AG8" i="15"/>
  <c r="AG9" i="15"/>
  <c r="AG10" i="15"/>
  <c r="AG11" i="15"/>
  <c r="AG12" i="15"/>
  <c r="AG13" i="15"/>
  <c r="AG14" i="15"/>
  <c r="AG15" i="15"/>
  <c r="AG16" i="15"/>
  <c r="AG17" i="15"/>
  <c r="AG18" i="15"/>
  <c r="AG19" i="15"/>
  <c r="AG20" i="15"/>
  <c r="AG21" i="15"/>
  <c r="AG22" i="15"/>
  <c r="AG23" i="15"/>
  <c r="AG24" i="15"/>
  <c r="AG25" i="15"/>
  <c r="AG26" i="15"/>
  <c r="AG27" i="15"/>
  <c r="AG28" i="15"/>
  <c r="AG29" i="15"/>
  <c r="AG30" i="15"/>
  <c r="AG31" i="15"/>
  <c r="AG32" i="15"/>
  <c r="AG33" i="15"/>
  <c r="AG34" i="15"/>
  <c r="AG35" i="15"/>
  <c r="AG36" i="15"/>
  <c r="AG37" i="15"/>
  <c r="AG38" i="15"/>
  <c r="AG39" i="15"/>
  <c r="AG40" i="15"/>
  <c r="AG41" i="15"/>
  <c r="AG42" i="15"/>
  <c r="AG43" i="15"/>
  <c r="AG44" i="15"/>
  <c r="AG45" i="15"/>
  <c r="AG46" i="15"/>
  <c r="AG47" i="15"/>
  <c r="AG49" i="15"/>
  <c r="AG51" i="15"/>
  <c r="AG53" i="15"/>
  <c r="AG55" i="15"/>
  <c r="L20" i="37"/>
  <c r="L28" i="37"/>
  <c r="L10" i="37"/>
  <c r="L18" i="37"/>
  <c r="L26" i="37"/>
  <c r="L8" i="37"/>
  <c r="L16" i="37"/>
  <c r="L24" i="37"/>
  <c r="L6" i="37"/>
  <c r="L14" i="37"/>
  <c r="L22" i="37"/>
  <c r="L30" i="37"/>
  <c r="L29" i="37"/>
  <c r="Z57" i="16"/>
  <c r="Z8" i="16"/>
  <c r="Z9" i="16"/>
  <c r="Z10" i="16"/>
  <c r="Z11" i="16"/>
  <c r="Z12" i="16"/>
  <c r="Z13" i="16"/>
  <c r="Z14" i="16"/>
  <c r="Z15" i="16"/>
  <c r="Z16" i="16"/>
  <c r="Z17" i="16"/>
  <c r="Z18" i="16"/>
  <c r="Z19" i="16"/>
  <c r="Z20" i="16"/>
  <c r="Z21" i="16"/>
  <c r="Z22" i="16"/>
  <c r="Z23" i="16"/>
  <c r="Z24" i="16"/>
  <c r="Z25" i="16"/>
  <c r="Z26" i="16"/>
  <c r="Z27" i="16"/>
  <c r="Z28" i="16"/>
  <c r="Z29" i="16"/>
  <c r="Z30" i="16"/>
  <c r="Z31" i="16"/>
  <c r="Z32" i="16"/>
  <c r="Z33" i="16"/>
  <c r="Z34" i="16"/>
  <c r="Z35" i="16"/>
  <c r="Z36" i="16"/>
  <c r="Z37" i="16"/>
  <c r="Z38" i="16"/>
  <c r="Z39" i="16"/>
  <c r="Z40" i="16"/>
  <c r="Z41" i="16"/>
  <c r="Z42" i="16"/>
  <c r="Z43" i="16"/>
  <c r="Z44" i="16"/>
  <c r="Z45" i="16"/>
  <c r="Z46" i="16"/>
  <c r="Z47" i="16"/>
  <c r="Z49" i="16"/>
  <c r="Z51" i="16"/>
  <c r="Z53" i="16"/>
  <c r="Z55" i="16"/>
  <c r="M12" i="37"/>
  <c r="AA57" i="16"/>
  <c r="AA8" i="16"/>
  <c r="AA9" i="16"/>
  <c r="AA10" i="16"/>
  <c r="AA11" i="16"/>
  <c r="AA12" i="16"/>
  <c r="AA13" i="16"/>
  <c r="AA14" i="16"/>
  <c r="AA15" i="16"/>
  <c r="AA16" i="16"/>
  <c r="AA17" i="16"/>
  <c r="AA18" i="16"/>
  <c r="AA19" i="16"/>
  <c r="AA20" i="16"/>
  <c r="AA21" i="16"/>
  <c r="AA22" i="16"/>
  <c r="AA23" i="16"/>
  <c r="AA24" i="16"/>
  <c r="AA25" i="16"/>
  <c r="AA26" i="16"/>
  <c r="AA27" i="16"/>
  <c r="AA28" i="16"/>
  <c r="AA29" i="16"/>
  <c r="AA30" i="16"/>
  <c r="AA31" i="16"/>
  <c r="AA32" i="16"/>
  <c r="AA33" i="16"/>
  <c r="AA34" i="16"/>
  <c r="AA35" i="16"/>
  <c r="AA36" i="16"/>
  <c r="AA37" i="16"/>
  <c r="AA38" i="16"/>
  <c r="AA39" i="16"/>
  <c r="AA40" i="16"/>
  <c r="AA41" i="16"/>
  <c r="AA42" i="16"/>
  <c r="AA43" i="16"/>
  <c r="AA44" i="16"/>
  <c r="AA45" i="16"/>
  <c r="AA46" i="16"/>
  <c r="AA47" i="16"/>
  <c r="AA49" i="16"/>
  <c r="AA51" i="16"/>
  <c r="AA53" i="16"/>
  <c r="AA55" i="16"/>
  <c r="M20" i="37"/>
  <c r="M28" i="37"/>
  <c r="M10" i="37"/>
  <c r="M18" i="37"/>
  <c r="M26" i="37"/>
  <c r="M8" i="37"/>
  <c r="M16" i="37"/>
  <c r="M24" i="37"/>
  <c r="M6" i="37"/>
  <c r="M14" i="37"/>
  <c r="M22" i="37"/>
  <c r="M30" i="37"/>
  <c r="M29" i="37"/>
  <c r="AC57" i="16"/>
  <c r="AC8" i="16"/>
  <c r="AC9" i="16"/>
  <c r="AC10" i="16"/>
  <c r="AC11" i="16"/>
  <c r="AC12" i="16"/>
  <c r="AC13" i="16"/>
  <c r="AC14" i="16"/>
  <c r="AC15" i="16"/>
  <c r="AC16" i="16"/>
  <c r="AC17" i="16"/>
  <c r="AC18" i="16"/>
  <c r="AC19" i="16"/>
  <c r="AC20" i="16"/>
  <c r="AC21" i="16"/>
  <c r="AC22" i="16"/>
  <c r="AC23" i="16"/>
  <c r="AC24" i="16"/>
  <c r="AC25" i="16"/>
  <c r="AC26" i="16"/>
  <c r="AC27" i="16"/>
  <c r="AC28" i="16"/>
  <c r="AC29" i="16"/>
  <c r="AC30" i="16"/>
  <c r="AC31" i="16"/>
  <c r="AC32" i="16"/>
  <c r="AC33" i="16"/>
  <c r="AC34" i="16"/>
  <c r="AC35" i="16"/>
  <c r="AC36" i="16"/>
  <c r="AC37" i="16"/>
  <c r="AC38" i="16"/>
  <c r="AC39" i="16"/>
  <c r="AC40" i="16"/>
  <c r="AC41" i="16"/>
  <c r="AC42" i="16"/>
  <c r="AC43" i="16"/>
  <c r="AC44" i="16"/>
  <c r="AC45" i="16"/>
  <c r="AC46" i="16"/>
  <c r="AC47" i="16"/>
  <c r="AC49" i="16"/>
  <c r="AC51" i="16"/>
  <c r="AC53" i="16"/>
  <c r="AC55" i="16"/>
  <c r="N12" i="37"/>
  <c r="AD57" i="16"/>
  <c r="AD8" i="16"/>
  <c r="AD9" i="16"/>
  <c r="AD10" i="16"/>
  <c r="AD11" i="16"/>
  <c r="AD12" i="16"/>
  <c r="AD13" i="16"/>
  <c r="AD14" i="16"/>
  <c r="AD15" i="16"/>
  <c r="AD16" i="16"/>
  <c r="AD17" i="16"/>
  <c r="AD18" i="16"/>
  <c r="AD19" i="16"/>
  <c r="AD20" i="16"/>
  <c r="AD21" i="16"/>
  <c r="AD22" i="16"/>
  <c r="AD23" i="16"/>
  <c r="AD24" i="16"/>
  <c r="AD25" i="16"/>
  <c r="AD26" i="16"/>
  <c r="AD27" i="16"/>
  <c r="AD28" i="16"/>
  <c r="AD29" i="16"/>
  <c r="AD30" i="16"/>
  <c r="AD31" i="16"/>
  <c r="AD32" i="16"/>
  <c r="AD33" i="16"/>
  <c r="AD34" i="16"/>
  <c r="AD35" i="16"/>
  <c r="AD36" i="16"/>
  <c r="AD37" i="16"/>
  <c r="AD38" i="16"/>
  <c r="AD39" i="16"/>
  <c r="AD40" i="16"/>
  <c r="AD41" i="16"/>
  <c r="AD42" i="16"/>
  <c r="AD43" i="16"/>
  <c r="AD44" i="16"/>
  <c r="AD45" i="16"/>
  <c r="AD46" i="16"/>
  <c r="AD47" i="16"/>
  <c r="AD49" i="16"/>
  <c r="AD51" i="16"/>
  <c r="AD53" i="16"/>
  <c r="AD55" i="16"/>
  <c r="N20" i="37"/>
  <c r="N28" i="37"/>
  <c r="N10" i="37"/>
  <c r="N18" i="37"/>
  <c r="N26" i="37"/>
  <c r="N8" i="37"/>
  <c r="N16" i="37"/>
  <c r="N24" i="37"/>
  <c r="N6" i="37"/>
  <c r="N14" i="37"/>
  <c r="N22" i="37"/>
  <c r="N30" i="37"/>
  <c r="N29" i="37"/>
  <c r="AF57" i="16"/>
  <c r="AF8" i="16"/>
  <c r="AF9" i="16"/>
  <c r="AF10" i="16"/>
  <c r="AF11" i="16"/>
  <c r="AF12" i="16"/>
  <c r="AF13" i="16"/>
  <c r="AF14" i="16"/>
  <c r="AF15" i="16"/>
  <c r="AF16" i="16"/>
  <c r="AF17" i="16"/>
  <c r="AF18" i="16"/>
  <c r="AF19" i="16"/>
  <c r="AF20" i="16"/>
  <c r="AF21" i="16"/>
  <c r="AF22" i="16"/>
  <c r="AF23" i="16"/>
  <c r="AF24" i="16"/>
  <c r="AF25" i="16"/>
  <c r="AF26" i="16"/>
  <c r="AF27" i="16"/>
  <c r="AF28" i="16"/>
  <c r="AF29" i="16"/>
  <c r="AF30" i="16"/>
  <c r="AF31" i="16"/>
  <c r="AF32" i="16"/>
  <c r="AF33" i="16"/>
  <c r="AF34" i="16"/>
  <c r="AF35" i="16"/>
  <c r="AF36" i="16"/>
  <c r="AF37" i="16"/>
  <c r="AF38" i="16"/>
  <c r="AF39" i="16"/>
  <c r="AF40" i="16"/>
  <c r="AF41" i="16"/>
  <c r="AF42" i="16"/>
  <c r="AF43" i="16"/>
  <c r="AF44" i="16"/>
  <c r="AF45" i="16"/>
  <c r="AF46" i="16"/>
  <c r="AF47" i="16"/>
  <c r="AF49" i="16"/>
  <c r="AF51" i="16"/>
  <c r="AF53" i="16"/>
  <c r="AF55" i="16"/>
  <c r="O12" i="37"/>
  <c r="AG57" i="16"/>
  <c r="AG8" i="16"/>
  <c r="AG9" i="16"/>
  <c r="AG10" i="16"/>
  <c r="AG11" i="16"/>
  <c r="AG12" i="16"/>
  <c r="AG13" i="16"/>
  <c r="AG14" i="16"/>
  <c r="AG15" i="16"/>
  <c r="AG16" i="16"/>
  <c r="AG17" i="16"/>
  <c r="AG18" i="16"/>
  <c r="AG19" i="16"/>
  <c r="AG20" i="16"/>
  <c r="AG21" i="16"/>
  <c r="AG22" i="16"/>
  <c r="AG23" i="16"/>
  <c r="AG24" i="16"/>
  <c r="AG25" i="16"/>
  <c r="AG26" i="16"/>
  <c r="AG27" i="16"/>
  <c r="AG28" i="16"/>
  <c r="AG29" i="16"/>
  <c r="AG30" i="16"/>
  <c r="AG31" i="16"/>
  <c r="AG32" i="16"/>
  <c r="AG33" i="16"/>
  <c r="AG34" i="16"/>
  <c r="AG35" i="16"/>
  <c r="AG36" i="16"/>
  <c r="AG37" i="16"/>
  <c r="AG38" i="16"/>
  <c r="AG39" i="16"/>
  <c r="AG40" i="16"/>
  <c r="AG41" i="16"/>
  <c r="AG42" i="16"/>
  <c r="AG43" i="16"/>
  <c r="AG44" i="16"/>
  <c r="AG45" i="16"/>
  <c r="AG46" i="16"/>
  <c r="AG47" i="16"/>
  <c r="AG49" i="16"/>
  <c r="AG51" i="16"/>
  <c r="AG53" i="16"/>
  <c r="AG55" i="16"/>
  <c r="O20" i="37"/>
  <c r="O28" i="37"/>
  <c r="O10" i="37"/>
  <c r="O18" i="37"/>
  <c r="O26" i="37"/>
  <c r="O8" i="37"/>
  <c r="O16" i="37"/>
  <c r="O24" i="37"/>
  <c r="O6" i="37"/>
  <c r="O14" i="37"/>
  <c r="O22" i="37"/>
  <c r="O30" i="37"/>
  <c r="O29" i="37"/>
  <c r="P28" i="37"/>
  <c r="P26" i="37"/>
  <c r="P24" i="37"/>
  <c r="P22" i="37"/>
  <c r="P30" i="37"/>
  <c r="P29" i="37"/>
  <c r="Q28" i="37"/>
  <c r="Q26" i="37"/>
  <c r="Q24" i="37"/>
  <c r="Q22" i="37"/>
  <c r="Q30" i="37"/>
  <c r="Q29" i="37"/>
  <c r="R28" i="37"/>
  <c r="R26" i="37"/>
  <c r="R24" i="37"/>
  <c r="R22" i="37"/>
  <c r="R30" i="37"/>
  <c r="R29" i="37"/>
  <c r="S28" i="37"/>
  <c r="S26" i="37"/>
  <c r="S24" i="37"/>
  <c r="S22" i="37"/>
  <c r="S30" i="37"/>
  <c r="S29" i="37"/>
  <c r="T28" i="37"/>
  <c r="T26" i="37"/>
  <c r="T24" i="37"/>
  <c r="T22" i="37"/>
  <c r="T30" i="37"/>
  <c r="T29" i="37"/>
  <c r="U28" i="37"/>
  <c r="U26" i="37"/>
  <c r="U24" i="37"/>
  <c r="U22" i="37"/>
  <c r="U30" i="37"/>
  <c r="U29" i="37"/>
  <c r="V28" i="37"/>
  <c r="V26" i="37"/>
  <c r="V24" i="37"/>
  <c r="V22" i="37"/>
  <c r="V30" i="37"/>
  <c r="V29" i="37"/>
  <c r="AH58" i="17"/>
  <c r="AH9" i="17"/>
  <c r="AH10" i="17"/>
  <c r="AH11" i="17"/>
  <c r="AH12" i="17"/>
  <c r="AH13" i="17"/>
  <c r="AH14" i="17"/>
  <c r="AH15" i="17"/>
  <c r="AH16" i="17"/>
  <c r="AH17" i="17"/>
  <c r="AH18" i="17"/>
  <c r="AH19" i="17"/>
  <c r="AH20" i="17"/>
  <c r="AH21" i="17"/>
  <c r="AH22" i="17"/>
  <c r="AH23" i="17"/>
  <c r="AH24" i="17"/>
  <c r="AH25" i="17"/>
  <c r="AH26" i="17"/>
  <c r="AH27" i="17"/>
  <c r="AH28" i="17"/>
  <c r="AH29" i="17"/>
  <c r="AH30" i="17"/>
  <c r="AH31" i="17"/>
  <c r="AH32" i="17"/>
  <c r="AH33" i="17"/>
  <c r="AH34" i="17"/>
  <c r="AH35" i="17"/>
  <c r="AH36" i="17"/>
  <c r="AH37" i="17"/>
  <c r="AH38" i="17"/>
  <c r="AH39" i="17"/>
  <c r="AH40" i="17"/>
  <c r="AH41" i="17"/>
  <c r="AH42" i="17"/>
  <c r="AH43" i="17"/>
  <c r="AH44" i="17"/>
  <c r="AH45" i="17"/>
  <c r="AH46" i="17"/>
  <c r="AH47" i="17"/>
  <c r="AH48" i="17"/>
  <c r="AH50" i="17"/>
  <c r="AH52" i="17"/>
  <c r="AH54" i="17"/>
  <c r="AH56" i="17"/>
  <c r="W12" i="37"/>
  <c r="AI58" i="17"/>
  <c r="AI9" i="17"/>
  <c r="AI10" i="17"/>
  <c r="AI11" i="17"/>
  <c r="AI12" i="17"/>
  <c r="AI13" i="17"/>
  <c r="AI14" i="17"/>
  <c r="AI15" i="17"/>
  <c r="AI16" i="17"/>
  <c r="AI17" i="17"/>
  <c r="AI18" i="17"/>
  <c r="AI19" i="17"/>
  <c r="AI20" i="17"/>
  <c r="AI21" i="17"/>
  <c r="AI22" i="17"/>
  <c r="AI23" i="17"/>
  <c r="AI24" i="17"/>
  <c r="AI25" i="17"/>
  <c r="AI26" i="17"/>
  <c r="AI27" i="17"/>
  <c r="AI28" i="17"/>
  <c r="AI29" i="17"/>
  <c r="AI30" i="17"/>
  <c r="AI31" i="17"/>
  <c r="AI32" i="17"/>
  <c r="AI33" i="17"/>
  <c r="AI34" i="17"/>
  <c r="AI35" i="17"/>
  <c r="AI36" i="17"/>
  <c r="AI37" i="17"/>
  <c r="AI38" i="17"/>
  <c r="AI39" i="17"/>
  <c r="AI40" i="17"/>
  <c r="AI41" i="17"/>
  <c r="AI42" i="17"/>
  <c r="AI43" i="17"/>
  <c r="AI44" i="17"/>
  <c r="AI45" i="17"/>
  <c r="AI46" i="17"/>
  <c r="AI47" i="17"/>
  <c r="AI48" i="17"/>
  <c r="AI50" i="17"/>
  <c r="AI52" i="17"/>
  <c r="AI54" i="17"/>
  <c r="AI56" i="17"/>
  <c r="W20" i="37"/>
  <c r="W28" i="37"/>
  <c r="W10" i="37"/>
  <c r="W18" i="37"/>
  <c r="W26" i="37"/>
  <c r="W8" i="37"/>
  <c r="W16" i="37"/>
  <c r="W24" i="37"/>
  <c r="W6" i="37"/>
  <c r="W14" i="37"/>
  <c r="W22" i="37"/>
  <c r="W30" i="37"/>
  <c r="W29" i="37"/>
  <c r="AL58" i="19"/>
  <c r="AL9" i="19"/>
  <c r="AL10" i="19"/>
  <c r="AL11" i="19"/>
  <c r="AL12" i="19"/>
  <c r="AL13" i="19"/>
  <c r="AL14" i="19"/>
  <c r="AL15" i="19"/>
  <c r="AL16" i="19"/>
  <c r="AL17" i="19"/>
  <c r="AL18" i="19"/>
  <c r="AL19" i="19"/>
  <c r="AL20" i="19"/>
  <c r="AL21" i="19"/>
  <c r="AL22" i="19"/>
  <c r="AL23" i="19"/>
  <c r="AL24" i="19"/>
  <c r="AL25" i="19"/>
  <c r="AL26" i="19"/>
  <c r="AL27" i="19"/>
  <c r="AL28" i="19"/>
  <c r="AL29" i="19"/>
  <c r="AL30" i="19"/>
  <c r="AL31" i="19"/>
  <c r="AL32" i="19"/>
  <c r="AL33" i="19"/>
  <c r="AL34" i="19"/>
  <c r="AL35" i="19"/>
  <c r="AL36" i="19"/>
  <c r="AL37" i="19"/>
  <c r="AL38" i="19"/>
  <c r="AL39" i="19"/>
  <c r="AL40" i="19"/>
  <c r="AL41" i="19"/>
  <c r="AL42" i="19"/>
  <c r="AL43" i="19"/>
  <c r="AL44" i="19"/>
  <c r="AL45" i="19"/>
  <c r="AL46" i="19"/>
  <c r="AL47" i="19"/>
  <c r="AL48" i="19"/>
  <c r="AL50" i="19"/>
  <c r="AL52" i="19"/>
  <c r="AL54" i="19"/>
  <c r="AL56" i="19"/>
  <c r="X12" i="37"/>
  <c r="AM58" i="19"/>
  <c r="AM9" i="19"/>
  <c r="AM10" i="19"/>
  <c r="AM11" i="19"/>
  <c r="AM12" i="19"/>
  <c r="AM13" i="19"/>
  <c r="AM14" i="19"/>
  <c r="AM15" i="19"/>
  <c r="AM16" i="19"/>
  <c r="AM17" i="19"/>
  <c r="AM18" i="19"/>
  <c r="AM19" i="19"/>
  <c r="AM20" i="19"/>
  <c r="AM21" i="19"/>
  <c r="AM22" i="19"/>
  <c r="AM23" i="19"/>
  <c r="AM24" i="19"/>
  <c r="AM25" i="19"/>
  <c r="AM26" i="19"/>
  <c r="AM27" i="19"/>
  <c r="AM28" i="19"/>
  <c r="AM29" i="19"/>
  <c r="AM30" i="19"/>
  <c r="AM31" i="19"/>
  <c r="AM32" i="19"/>
  <c r="AM33" i="19"/>
  <c r="AM34" i="19"/>
  <c r="AM35" i="19"/>
  <c r="AM36" i="19"/>
  <c r="AM37" i="19"/>
  <c r="AM38" i="19"/>
  <c r="AM39" i="19"/>
  <c r="AM40" i="19"/>
  <c r="AM41" i="19"/>
  <c r="AM42" i="19"/>
  <c r="AM43" i="19"/>
  <c r="AM44" i="19"/>
  <c r="AM45" i="19"/>
  <c r="AM46" i="19"/>
  <c r="AM47" i="19"/>
  <c r="AM48" i="19"/>
  <c r="AM50" i="19"/>
  <c r="AM52" i="19"/>
  <c r="AM54" i="19"/>
  <c r="AM56" i="19"/>
  <c r="X20" i="37"/>
  <c r="X28" i="37"/>
  <c r="X10" i="37"/>
  <c r="X18" i="37"/>
  <c r="X26" i="37"/>
  <c r="X8" i="37"/>
  <c r="X16" i="37"/>
  <c r="X24" i="37"/>
  <c r="X6" i="37"/>
  <c r="X14" i="37"/>
  <c r="X22" i="37"/>
  <c r="X30" i="37"/>
  <c r="X29" i="37"/>
  <c r="AO58" i="19"/>
  <c r="AO9" i="19"/>
  <c r="AO10" i="19"/>
  <c r="AO11" i="19"/>
  <c r="AO12" i="19"/>
  <c r="AO13" i="19"/>
  <c r="AO14" i="19"/>
  <c r="AO15" i="19"/>
  <c r="AO16" i="19"/>
  <c r="AO17" i="19"/>
  <c r="AO18" i="19"/>
  <c r="AO19" i="19"/>
  <c r="AO20" i="19"/>
  <c r="AO21" i="19"/>
  <c r="AO22" i="19"/>
  <c r="AO23" i="19"/>
  <c r="AO24" i="19"/>
  <c r="AO25" i="19"/>
  <c r="AO26" i="19"/>
  <c r="AO27" i="19"/>
  <c r="AO28" i="19"/>
  <c r="AO29" i="19"/>
  <c r="AO30" i="19"/>
  <c r="AO31" i="19"/>
  <c r="AO32" i="19"/>
  <c r="AO33" i="19"/>
  <c r="AO34" i="19"/>
  <c r="AO35" i="19"/>
  <c r="AO36" i="19"/>
  <c r="AO37" i="19"/>
  <c r="AO38" i="19"/>
  <c r="AO39" i="19"/>
  <c r="AO40" i="19"/>
  <c r="AO41" i="19"/>
  <c r="AO42" i="19"/>
  <c r="AO43" i="19"/>
  <c r="AO44" i="19"/>
  <c r="AO45" i="19"/>
  <c r="AO46" i="19"/>
  <c r="AO47" i="19"/>
  <c r="AO48" i="19"/>
  <c r="AO50" i="19"/>
  <c r="AO52" i="19"/>
  <c r="AO54" i="19"/>
  <c r="AO56" i="19"/>
  <c r="Y12" i="37"/>
  <c r="AP58" i="19"/>
  <c r="AP9" i="19"/>
  <c r="AP10" i="19"/>
  <c r="AP11" i="19"/>
  <c r="AP12" i="19"/>
  <c r="AP13" i="19"/>
  <c r="AP14" i="19"/>
  <c r="AP15" i="19"/>
  <c r="AP16" i="19"/>
  <c r="AP17" i="19"/>
  <c r="AP18" i="19"/>
  <c r="AP19" i="19"/>
  <c r="AP20" i="19"/>
  <c r="AP21" i="19"/>
  <c r="AP22" i="19"/>
  <c r="AP23" i="19"/>
  <c r="AP24" i="19"/>
  <c r="AP25" i="19"/>
  <c r="AP26" i="19"/>
  <c r="AP27" i="19"/>
  <c r="AP28" i="19"/>
  <c r="AP29" i="19"/>
  <c r="AP30" i="19"/>
  <c r="AP31" i="19"/>
  <c r="AP32" i="19"/>
  <c r="AP33" i="19"/>
  <c r="AP34" i="19"/>
  <c r="AP35" i="19"/>
  <c r="AP36" i="19"/>
  <c r="AP37" i="19"/>
  <c r="AP38" i="19"/>
  <c r="AP39" i="19"/>
  <c r="AP40" i="19"/>
  <c r="AP41" i="19"/>
  <c r="AP42" i="19"/>
  <c r="AP43" i="19"/>
  <c r="AP44" i="19"/>
  <c r="AP45" i="19"/>
  <c r="AP46" i="19"/>
  <c r="AP47" i="19"/>
  <c r="AP48" i="19"/>
  <c r="AP50" i="19"/>
  <c r="AP52" i="19"/>
  <c r="AP54" i="19"/>
  <c r="AP56" i="19"/>
  <c r="Y20" i="37"/>
  <c r="Y28" i="37"/>
  <c r="Y10" i="37"/>
  <c r="Y18" i="37"/>
  <c r="Y26" i="37"/>
  <c r="Y8" i="37"/>
  <c r="Y16" i="37"/>
  <c r="Y24" i="37"/>
  <c r="Y6" i="37"/>
  <c r="Y14" i="37"/>
  <c r="Y22" i="37"/>
  <c r="Y30" i="37"/>
  <c r="Y29" i="37"/>
  <c r="AR58" i="19"/>
  <c r="AR9" i="19"/>
  <c r="AR10" i="19"/>
  <c r="AR11" i="19"/>
  <c r="AR12" i="19"/>
  <c r="AR13" i="19"/>
  <c r="AR14" i="19"/>
  <c r="AR15" i="19"/>
  <c r="AR16" i="19"/>
  <c r="AR17" i="19"/>
  <c r="AR18" i="19"/>
  <c r="AR19" i="19"/>
  <c r="AR20" i="19"/>
  <c r="AR21" i="19"/>
  <c r="AR22" i="19"/>
  <c r="AR23" i="19"/>
  <c r="AR24" i="19"/>
  <c r="AR25" i="19"/>
  <c r="AR26" i="19"/>
  <c r="AR27" i="19"/>
  <c r="AR28" i="19"/>
  <c r="AR29" i="19"/>
  <c r="AR30" i="19"/>
  <c r="AR31" i="19"/>
  <c r="AR32" i="19"/>
  <c r="AR33" i="19"/>
  <c r="AR34" i="19"/>
  <c r="AR35" i="19"/>
  <c r="AR36" i="19"/>
  <c r="AR37" i="19"/>
  <c r="AR38" i="19"/>
  <c r="AR39" i="19"/>
  <c r="AR40" i="19"/>
  <c r="AR41" i="19"/>
  <c r="AR42" i="19"/>
  <c r="AR43" i="19"/>
  <c r="AR44" i="19"/>
  <c r="AR45" i="19"/>
  <c r="AR46" i="19"/>
  <c r="AR47" i="19"/>
  <c r="AR48" i="19"/>
  <c r="AR50" i="19"/>
  <c r="AR52" i="19"/>
  <c r="AR54" i="19"/>
  <c r="AR56" i="19"/>
  <c r="Z12" i="37"/>
  <c r="AS58" i="19"/>
  <c r="AS9" i="19"/>
  <c r="AS10" i="19"/>
  <c r="AS11" i="19"/>
  <c r="AS12" i="19"/>
  <c r="AS13" i="19"/>
  <c r="AS14" i="19"/>
  <c r="AS15" i="19"/>
  <c r="AS16" i="19"/>
  <c r="AS17" i="19"/>
  <c r="AS18" i="19"/>
  <c r="AS19" i="19"/>
  <c r="AS20" i="19"/>
  <c r="AS21" i="19"/>
  <c r="AS22" i="19"/>
  <c r="AS23" i="19"/>
  <c r="AS24" i="19"/>
  <c r="AS25" i="19"/>
  <c r="AS26" i="19"/>
  <c r="AS27" i="19"/>
  <c r="AS28" i="19"/>
  <c r="AS29" i="19"/>
  <c r="AS30" i="19"/>
  <c r="AS31" i="19"/>
  <c r="AS32" i="19"/>
  <c r="AS33" i="19"/>
  <c r="AS34" i="19"/>
  <c r="AS35" i="19"/>
  <c r="AS36" i="19"/>
  <c r="AS37" i="19"/>
  <c r="AS38" i="19"/>
  <c r="AS39" i="19"/>
  <c r="AS40" i="19"/>
  <c r="AS41" i="19"/>
  <c r="AS42" i="19"/>
  <c r="AS43" i="19"/>
  <c r="AS44" i="19"/>
  <c r="AS45" i="19"/>
  <c r="AS46" i="19"/>
  <c r="AS47" i="19"/>
  <c r="AS48" i="19"/>
  <c r="AS50" i="19"/>
  <c r="AS52" i="19"/>
  <c r="AS54" i="19"/>
  <c r="AS56" i="19"/>
  <c r="Z20" i="37"/>
  <c r="Z28" i="37"/>
  <c r="Z10" i="37"/>
  <c r="Z18" i="37"/>
  <c r="Z26" i="37"/>
  <c r="Z8" i="37"/>
  <c r="Z16" i="37"/>
  <c r="Z24" i="37"/>
  <c r="Z6" i="37"/>
  <c r="Z14" i="37"/>
  <c r="Z22" i="37"/>
  <c r="Z30" i="37"/>
  <c r="Z29" i="37"/>
  <c r="AU58" i="19"/>
  <c r="AU9" i="19"/>
  <c r="AU10" i="19"/>
  <c r="AU11" i="19"/>
  <c r="AU12" i="19"/>
  <c r="AU13" i="19"/>
  <c r="AU14" i="19"/>
  <c r="AU15" i="19"/>
  <c r="AU16" i="19"/>
  <c r="AU17" i="19"/>
  <c r="AU18" i="19"/>
  <c r="AU19" i="19"/>
  <c r="AU20" i="19"/>
  <c r="AU21" i="19"/>
  <c r="AU22" i="19"/>
  <c r="AU23" i="19"/>
  <c r="AU24" i="19"/>
  <c r="AU25" i="19"/>
  <c r="AU26" i="19"/>
  <c r="AU27" i="19"/>
  <c r="AU28" i="19"/>
  <c r="AU29" i="19"/>
  <c r="AU30" i="19"/>
  <c r="AU31" i="19"/>
  <c r="AU32" i="19"/>
  <c r="AU33" i="19"/>
  <c r="AU34" i="19"/>
  <c r="AU35" i="19"/>
  <c r="AU36" i="19"/>
  <c r="AU37" i="19"/>
  <c r="AU38" i="19"/>
  <c r="AU39" i="19"/>
  <c r="AU40" i="19"/>
  <c r="AU41" i="19"/>
  <c r="AU42" i="19"/>
  <c r="AU43" i="19"/>
  <c r="AU44" i="19"/>
  <c r="AU45" i="19"/>
  <c r="AU46" i="19"/>
  <c r="AU47" i="19"/>
  <c r="AU48" i="19"/>
  <c r="AU50" i="19"/>
  <c r="AU52" i="19"/>
  <c r="AU54" i="19"/>
  <c r="AU56" i="19"/>
  <c r="AA12" i="37"/>
  <c r="AV58" i="19"/>
  <c r="AV9" i="19"/>
  <c r="AV10" i="19"/>
  <c r="AV11" i="19"/>
  <c r="AV12" i="19"/>
  <c r="AV13" i="19"/>
  <c r="AV14" i="19"/>
  <c r="AV15" i="19"/>
  <c r="AV16" i="19"/>
  <c r="AV17" i="19"/>
  <c r="AV18" i="19"/>
  <c r="AV19" i="19"/>
  <c r="AV20" i="19"/>
  <c r="AV21" i="19"/>
  <c r="AV22" i="19"/>
  <c r="AV23" i="19"/>
  <c r="AV24" i="19"/>
  <c r="AV25" i="19"/>
  <c r="AV26" i="19"/>
  <c r="AV27" i="19"/>
  <c r="AV28" i="19"/>
  <c r="AV29" i="19"/>
  <c r="AV30" i="19"/>
  <c r="AV31" i="19"/>
  <c r="AV32" i="19"/>
  <c r="AV33" i="19"/>
  <c r="AV34" i="19"/>
  <c r="AV35" i="19"/>
  <c r="AV36" i="19"/>
  <c r="AV37" i="19"/>
  <c r="AV38" i="19"/>
  <c r="AV39" i="19"/>
  <c r="AV40" i="19"/>
  <c r="AV41" i="19"/>
  <c r="AV42" i="19"/>
  <c r="AV43" i="19"/>
  <c r="AV44" i="19"/>
  <c r="AV45" i="19"/>
  <c r="AV46" i="19"/>
  <c r="AV47" i="19"/>
  <c r="AV48" i="19"/>
  <c r="AV50" i="19"/>
  <c r="AV52" i="19"/>
  <c r="AV54" i="19"/>
  <c r="AV56" i="19"/>
  <c r="AA20" i="37"/>
  <c r="AA28" i="37"/>
  <c r="AA10" i="37"/>
  <c r="AA18" i="37"/>
  <c r="AA26" i="37"/>
  <c r="AA8" i="37"/>
  <c r="AA16" i="37"/>
  <c r="AA24" i="37"/>
  <c r="AA6" i="37"/>
  <c r="AA14" i="37"/>
  <c r="AA22" i="37"/>
  <c r="AA30" i="37"/>
  <c r="AA29" i="37"/>
  <c r="AX58" i="19"/>
  <c r="AX9" i="19"/>
  <c r="AX10" i="19"/>
  <c r="AX11" i="19"/>
  <c r="AX12" i="19"/>
  <c r="AX13" i="19"/>
  <c r="AX14" i="19"/>
  <c r="AX15" i="19"/>
  <c r="AX16" i="19"/>
  <c r="AX17" i="19"/>
  <c r="AX18" i="19"/>
  <c r="AX19" i="19"/>
  <c r="AX20" i="19"/>
  <c r="AX21" i="19"/>
  <c r="AX22" i="19"/>
  <c r="AX23" i="19"/>
  <c r="AX24" i="19"/>
  <c r="AX25" i="19"/>
  <c r="AX26" i="19"/>
  <c r="AX27" i="19"/>
  <c r="AX28" i="19"/>
  <c r="AX29" i="19"/>
  <c r="AX30" i="19"/>
  <c r="AX31" i="19"/>
  <c r="AX32" i="19"/>
  <c r="AX33" i="19"/>
  <c r="AX34" i="19"/>
  <c r="AX35" i="19"/>
  <c r="AX36" i="19"/>
  <c r="AX37" i="19"/>
  <c r="AX38" i="19"/>
  <c r="AX39" i="19"/>
  <c r="AX40" i="19"/>
  <c r="AX41" i="19"/>
  <c r="AX42" i="19"/>
  <c r="AX43" i="19"/>
  <c r="AX44" i="19"/>
  <c r="AX45" i="19"/>
  <c r="AX46" i="19"/>
  <c r="AX47" i="19"/>
  <c r="AX48" i="19"/>
  <c r="AX50" i="19"/>
  <c r="AX52" i="19"/>
  <c r="AX54" i="19"/>
  <c r="AX56" i="19"/>
  <c r="AB12" i="37"/>
  <c r="AY58" i="19"/>
  <c r="AY9" i="19"/>
  <c r="AY10" i="19"/>
  <c r="AY11" i="19"/>
  <c r="AY12" i="19"/>
  <c r="AY13" i="19"/>
  <c r="AY14" i="19"/>
  <c r="AY15" i="19"/>
  <c r="AY16" i="19"/>
  <c r="AY17" i="19"/>
  <c r="AY18" i="19"/>
  <c r="AY19" i="19"/>
  <c r="AY20" i="19"/>
  <c r="AY21" i="19"/>
  <c r="AY22" i="19"/>
  <c r="AY23" i="19"/>
  <c r="AY24" i="19"/>
  <c r="AY25" i="19"/>
  <c r="AY26" i="19"/>
  <c r="AY27" i="19"/>
  <c r="AY28" i="19"/>
  <c r="AY29" i="19"/>
  <c r="AY30" i="19"/>
  <c r="AY31" i="19"/>
  <c r="AY32" i="19"/>
  <c r="AY33" i="19"/>
  <c r="AY34" i="19"/>
  <c r="AY35" i="19"/>
  <c r="AY36" i="19"/>
  <c r="AY37" i="19"/>
  <c r="AY38" i="19"/>
  <c r="AY39" i="19"/>
  <c r="AY40" i="19"/>
  <c r="AY41" i="19"/>
  <c r="AY42" i="19"/>
  <c r="AY43" i="19"/>
  <c r="AY44" i="19"/>
  <c r="AY45" i="19"/>
  <c r="AY46" i="19"/>
  <c r="AY47" i="19"/>
  <c r="AY48" i="19"/>
  <c r="AY50" i="19"/>
  <c r="AY52" i="19"/>
  <c r="AY54" i="19"/>
  <c r="AY56" i="19"/>
  <c r="AB20" i="37"/>
  <c r="AB28" i="37"/>
  <c r="AB10" i="37"/>
  <c r="AB18" i="37"/>
  <c r="AB26" i="37"/>
  <c r="AB8" i="37"/>
  <c r="AB16" i="37"/>
  <c r="AB24" i="37"/>
  <c r="AB6" i="37"/>
  <c r="AB14" i="37"/>
  <c r="AB22" i="37"/>
  <c r="AB30" i="37"/>
  <c r="AB29" i="37"/>
  <c r="BA58" i="19"/>
  <c r="BA9" i="19"/>
  <c r="BA10" i="19"/>
  <c r="BA11" i="19"/>
  <c r="BA12" i="19"/>
  <c r="BA13" i="19"/>
  <c r="BA14" i="19"/>
  <c r="BA15" i="19"/>
  <c r="BA16" i="19"/>
  <c r="BA17" i="19"/>
  <c r="BA18" i="19"/>
  <c r="BA19" i="19"/>
  <c r="BA20" i="19"/>
  <c r="BA21" i="19"/>
  <c r="BA22" i="19"/>
  <c r="BA23" i="19"/>
  <c r="BA24" i="19"/>
  <c r="BA25" i="19"/>
  <c r="BA26" i="19"/>
  <c r="BA27" i="19"/>
  <c r="BA28" i="19"/>
  <c r="BA29" i="19"/>
  <c r="BA30" i="19"/>
  <c r="BA31" i="19"/>
  <c r="BA32" i="19"/>
  <c r="BA33" i="19"/>
  <c r="BA34" i="19"/>
  <c r="BA35" i="19"/>
  <c r="BA36" i="19"/>
  <c r="BA37" i="19"/>
  <c r="BA38" i="19"/>
  <c r="BA39" i="19"/>
  <c r="BA40" i="19"/>
  <c r="BA41" i="19"/>
  <c r="BA42" i="19"/>
  <c r="BA43" i="19"/>
  <c r="BA44" i="19"/>
  <c r="BA45" i="19"/>
  <c r="BA46" i="19"/>
  <c r="BA47" i="19"/>
  <c r="BA48" i="19"/>
  <c r="BA50" i="19"/>
  <c r="BA52" i="19"/>
  <c r="BA54" i="19"/>
  <c r="BA56" i="19"/>
  <c r="AC12" i="37"/>
  <c r="BB58" i="19"/>
  <c r="BB9" i="19"/>
  <c r="BB10" i="19"/>
  <c r="BB11" i="19"/>
  <c r="BB12" i="19"/>
  <c r="BB13" i="19"/>
  <c r="BB14" i="19"/>
  <c r="BB15" i="19"/>
  <c r="BB16" i="19"/>
  <c r="BB17" i="19"/>
  <c r="BB18" i="19"/>
  <c r="BB19" i="19"/>
  <c r="BB20" i="19"/>
  <c r="BB21" i="19"/>
  <c r="BB22" i="19"/>
  <c r="BB23" i="19"/>
  <c r="BB24" i="19"/>
  <c r="BB25" i="19"/>
  <c r="BB26" i="19"/>
  <c r="BB27" i="19"/>
  <c r="BB28" i="19"/>
  <c r="BB29" i="19"/>
  <c r="BB30" i="19"/>
  <c r="BB31" i="19"/>
  <c r="BB32" i="19"/>
  <c r="BB33" i="19"/>
  <c r="BB34" i="19"/>
  <c r="BB35" i="19"/>
  <c r="BB36" i="19"/>
  <c r="BB37" i="19"/>
  <c r="BB38" i="19"/>
  <c r="BB39" i="19"/>
  <c r="BB40" i="19"/>
  <c r="BB41" i="19"/>
  <c r="BB42" i="19"/>
  <c r="BB43" i="19"/>
  <c r="BB44" i="19"/>
  <c r="BB45" i="19"/>
  <c r="BB46" i="19"/>
  <c r="BB47" i="19"/>
  <c r="BB48" i="19"/>
  <c r="BB50" i="19"/>
  <c r="BB52" i="19"/>
  <c r="BB54" i="19"/>
  <c r="BB56" i="19"/>
  <c r="AC20" i="37"/>
  <c r="AC28" i="37"/>
  <c r="AC10" i="37"/>
  <c r="AC18" i="37"/>
  <c r="AC26" i="37"/>
  <c r="AC8" i="37"/>
  <c r="AC16" i="37"/>
  <c r="AC24" i="37"/>
  <c r="AC6" i="37"/>
  <c r="AC14" i="37"/>
  <c r="AC22" i="37"/>
  <c r="AC30" i="37"/>
  <c r="AC29" i="37"/>
  <c r="Z57" i="20"/>
  <c r="Z8" i="20"/>
  <c r="Z9" i="20"/>
  <c r="Z10" i="20"/>
  <c r="Z11" i="20"/>
  <c r="Z12" i="20"/>
  <c r="Z13" i="20"/>
  <c r="Z14" i="20"/>
  <c r="Z15" i="20"/>
  <c r="Z16" i="20"/>
  <c r="Z17" i="20"/>
  <c r="Z18" i="20"/>
  <c r="Z19" i="20"/>
  <c r="Z20" i="20"/>
  <c r="Z21" i="20"/>
  <c r="Z22" i="20"/>
  <c r="Z23" i="20"/>
  <c r="Z24" i="20"/>
  <c r="Z25" i="20"/>
  <c r="Z26" i="20"/>
  <c r="Z27" i="20"/>
  <c r="Z28" i="20"/>
  <c r="Z29" i="20"/>
  <c r="Z30" i="20"/>
  <c r="Z31" i="20"/>
  <c r="Z32" i="20"/>
  <c r="Z33" i="20"/>
  <c r="Z34" i="20"/>
  <c r="Z35" i="20"/>
  <c r="Z36" i="20"/>
  <c r="Z37" i="20"/>
  <c r="Z38" i="20"/>
  <c r="Z39" i="20"/>
  <c r="Z40" i="20"/>
  <c r="Z41" i="20"/>
  <c r="Z42" i="20"/>
  <c r="Z43" i="20"/>
  <c r="Z44" i="20"/>
  <c r="Z45" i="20"/>
  <c r="Z46" i="20"/>
  <c r="Z47" i="20"/>
  <c r="Z49" i="20"/>
  <c r="Z51" i="20"/>
  <c r="Z53" i="20"/>
  <c r="Z55" i="20"/>
  <c r="AD12" i="37"/>
  <c r="AA57" i="20"/>
  <c r="AA8" i="20"/>
  <c r="AA9" i="20"/>
  <c r="AA10" i="20"/>
  <c r="AA11" i="20"/>
  <c r="AA12" i="20"/>
  <c r="AA13" i="20"/>
  <c r="AA14" i="20"/>
  <c r="AA15" i="20"/>
  <c r="AA16" i="20"/>
  <c r="AA17" i="20"/>
  <c r="AA18" i="20"/>
  <c r="AA19" i="20"/>
  <c r="AA20" i="20"/>
  <c r="AA21" i="20"/>
  <c r="AA22" i="20"/>
  <c r="AA23" i="20"/>
  <c r="AA24" i="20"/>
  <c r="AA25" i="20"/>
  <c r="AA26" i="20"/>
  <c r="AA27" i="20"/>
  <c r="AA28" i="20"/>
  <c r="AA29" i="20"/>
  <c r="AA30" i="20"/>
  <c r="AA31" i="20"/>
  <c r="AA32" i="20"/>
  <c r="AA33" i="20"/>
  <c r="AA34" i="20"/>
  <c r="AA35" i="20"/>
  <c r="AA36" i="20"/>
  <c r="AA37" i="20"/>
  <c r="AA38" i="20"/>
  <c r="AA39" i="20"/>
  <c r="AA40" i="20"/>
  <c r="AA41" i="20"/>
  <c r="AA42" i="20"/>
  <c r="AA43" i="20"/>
  <c r="AA44" i="20"/>
  <c r="AA45" i="20"/>
  <c r="AA46" i="20"/>
  <c r="AA47" i="20"/>
  <c r="AA49" i="20"/>
  <c r="AA51" i="20"/>
  <c r="AA53" i="20"/>
  <c r="AA55" i="20"/>
  <c r="AD20" i="37"/>
  <c r="AD28" i="37"/>
  <c r="AD10" i="37"/>
  <c r="AD18" i="37"/>
  <c r="AD26" i="37"/>
  <c r="AD8" i="37"/>
  <c r="AD16" i="37"/>
  <c r="AD24" i="37"/>
  <c r="AD6" i="37"/>
  <c r="AD14" i="37"/>
  <c r="AD22" i="37"/>
  <c r="AD30" i="37"/>
  <c r="AD29" i="37"/>
  <c r="AC57" i="20"/>
  <c r="AC8" i="20"/>
  <c r="AC9" i="20"/>
  <c r="AC10" i="20"/>
  <c r="AC11" i="20"/>
  <c r="AC12" i="20"/>
  <c r="AC13" i="20"/>
  <c r="AC14" i="20"/>
  <c r="AC15" i="20"/>
  <c r="AC16" i="20"/>
  <c r="AC17" i="20"/>
  <c r="AC18" i="20"/>
  <c r="AC19" i="20"/>
  <c r="AC20" i="20"/>
  <c r="AC21" i="20"/>
  <c r="AC22" i="20"/>
  <c r="AC23" i="20"/>
  <c r="AC24" i="20"/>
  <c r="AC25" i="20"/>
  <c r="AC26" i="20"/>
  <c r="AC27" i="20"/>
  <c r="AC28" i="20"/>
  <c r="AC29" i="20"/>
  <c r="AC30" i="20"/>
  <c r="AC31" i="20"/>
  <c r="AC32" i="20"/>
  <c r="AC33" i="20"/>
  <c r="AC34" i="20"/>
  <c r="AC35" i="20"/>
  <c r="AC36" i="20"/>
  <c r="AC37" i="20"/>
  <c r="AC38" i="20"/>
  <c r="AC39" i="20"/>
  <c r="AC40" i="20"/>
  <c r="AC41" i="20"/>
  <c r="AC42" i="20"/>
  <c r="AC43" i="20"/>
  <c r="AC44" i="20"/>
  <c r="AC45" i="20"/>
  <c r="AC46" i="20"/>
  <c r="AC47" i="20"/>
  <c r="AC49" i="20"/>
  <c r="AC51" i="20"/>
  <c r="AC53" i="20"/>
  <c r="AC55" i="20"/>
  <c r="AE12" i="37"/>
  <c r="AD57" i="20"/>
  <c r="AD8" i="20"/>
  <c r="AD9" i="20"/>
  <c r="AD10" i="20"/>
  <c r="AD11" i="20"/>
  <c r="AD12" i="20"/>
  <c r="AD13" i="20"/>
  <c r="AD14" i="20"/>
  <c r="AD15" i="20"/>
  <c r="AD16" i="20"/>
  <c r="AD17" i="20"/>
  <c r="AD18" i="20"/>
  <c r="AD19" i="20"/>
  <c r="AD20" i="20"/>
  <c r="AD21" i="20"/>
  <c r="AD22" i="20"/>
  <c r="AD23" i="20"/>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9" i="20"/>
  <c r="AD51" i="20"/>
  <c r="AD53" i="20"/>
  <c r="AD55" i="20"/>
  <c r="AE20" i="37"/>
  <c r="AE28" i="37"/>
  <c r="AE10" i="37"/>
  <c r="AE18" i="37"/>
  <c r="AE26" i="37"/>
  <c r="AE8" i="37"/>
  <c r="AE16" i="37"/>
  <c r="AE24" i="37"/>
  <c r="AE6" i="37"/>
  <c r="AE14" i="37"/>
  <c r="AE22" i="37"/>
  <c r="AE30" i="37"/>
  <c r="AE29" i="37"/>
  <c r="AD57" i="21"/>
  <c r="AD8" i="21"/>
  <c r="AD9" i="21"/>
  <c r="AD10" i="21"/>
  <c r="AD11" i="21"/>
  <c r="AD12" i="21"/>
  <c r="AD13" i="21"/>
  <c r="AD14" i="21"/>
  <c r="AD15" i="21"/>
  <c r="AD16" i="21"/>
  <c r="AD17" i="21"/>
  <c r="AD18" i="21"/>
  <c r="AD19" i="21"/>
  <c r="AD20" i="21"/>
  <c r="AD21" i="21"/>
  <c r="AD22" i="21"/>
  <c r="AD23" i="21"/>
  <c r="AD24" i="21"/>
  <c r="AD25" i="21"/>
  <c r="AD26" i="21"/>
  <c r="AD27" i="21"/>
  <c r="AD28" i="21"/>
  <c r="AD29" i="21"/>
  <c r="AD30" i="21"/>
  <c r="AD31" i="21"/>
  <c r="AD32" i="21"/>
  <c r="AD33" i="21"/>
  <c r="AD34" i="21"/>
  <c r="AD35" i="21"/>
  <c r="AD36" i="21"/>
  <c r="AD37" i="21"/>
  <c r="AD38" i="21"/>
  <c r="AD39" i="21"/>
  <c r="AD40" i="21"/>
  <c r="AD41" i="21"/>
  <c r="AD42" i="21"/>
  <c r="AD43" i="21"/>
  <c r="AD44" i="21"/>
  <c r="AD45" i="21"/>
  <c r="AD46" i="21"/>
  <c r="AD47" i="21"/>
  <c r="AD49" i="21"/>
  <c r="AD51" i="21"/>
  <c r="AD53" i="21"/>
  <c r="AD55" i="21"/>
  <c r="AF12" i="37"/>
  <c r="AE57" i="21"/>
  <c r="AE8" i="21"/>
  <c r="AE9" i="21"/>
  <c r="AE10" i="21"/>
  <c r="AE11" i="21"/>
  <c r="AE12" i="21"/>
  <c r="AE13" i="21"/>
  <c r="AE14" i="21"/>
  <c r="AE15" i="21"/>
  <c r="AE16" i="21"/>
  <c r="AE17" i="21"/>
  <c r="AE18" i="21"/>
  <c r="AE19" i="21"/>
  <c r="AE20" i="21"/>
  <c r="AE21" i="21"/>
  <c r="AE22" i="21"/>
  <c r="AE23" i="21"/>
  <c r="AE24" i="21"/>
  <c r="AE25" i="21"/>
  <c r="AE26" i="21"/>
  <c r="AE27" i="21"/>
  <c r="AE28" i="21"/>
  <c r="AE29" i="21"/>
  <c r="AE30" i="21"/>
  <c r="AE31" i="21"/>
  <c r="AE32" i="21"/>
  <c r="AE33" i="21"/>
  <c r="AE34" i="21"/>
  <c r="AE35" i="21"/>
  <c r="AE36" i="21"/>
  <c r="AE37" i="21"/>
  <c r="AE38" i="21"/>
  <c r="AE39" i="21"/>
  <c r="AE40" i="21"/>
  <c r="AE41" i="21"/>
  <c r="AE42" i="21"/>
  <c r="AE43" i="21"/>
  <c r="AE44" i="21"/>
  <c r="AE45" i="21"/>
  <c r="AE46" i="21"/>
  <c r="AE47" i="21"/>
  <c r="AE49" i="21"/>
  <c r="AE51" i="21"/>
  <c r="AE53" i="21"/>
  <c r="AE55" i="21"/>
  <c r="AF20" i="37"/>
  <c r="AF28" i="37"/>
  <c r="AF10" i="37"/>
  <c r="AF18" i="37"/>
  <c r="AF26" i="37"/>
  <c r="AF8" i="37"/>
  <c r="AF16" i="37"/>
  <c r="AF24" i="37"/>
  <c r="AF6" i="37"/>
  <c r="AF14" i="37"/>
  <c r="AF22" i="37"/>
  <c r="AF30" i="37"/>
  <c r="AF29" i="37"/>
  <c r="AG57" i="21"/>
  <c r="AG8" i="21"/>
  <c r="AG9" i="21"/>
  <c r="AG10" i="21"/>
  <c r="AG11" i="21"/>
  <c r="AG12" i="21"/>
  <c r="AG13" i="21"/>
  <c r="AG14" i="21"/>
  <c r="AG15" i="21"/>
  <c r="AG16" i="21"/>
  <c r="AG17" i="21"/>
  <c r="AG18" i="21"/>
  <c r="AG19" i="21"/>
  <c r="AG20" i="21"/>
  <c r="AG21" i="21"/>
  <c r="AG22" i="21"/>
  <c r="AG23" i="21"/>
  <c r="AG24" i="21"/>
  <c r="AG25" i="21"/>
  <c r="AG26" i="21"/>
  <c r="AG27" i="21"/>
  <c r="AG28" i="21"/>
  <c r="AG29" i="21"/>
  <c r="AG30" i="21"/>
  <c r="AG31" i="21"/>
  <c r="AG32" i="21"/>
  <c r="AG33" i="21"/>
  <c r="AG34" i="21"/>
  <c r="AG35" i="21"/>
  <c r="AG36" i="21"/>
  <c r="AG37" i="21"/>
  <c r="AG38" i="21"/>
  <c r="AG39" i="21"/>
  <c r="AG40" i="21"/>
  <c r="AG41" i="21"/>
  <c r="AG42" i="21"/>
  <c r="AG43" i="21"/>
  <c r="AG44" i="21"/>
  <c r="AG45" i="21"/>
  <c r="AG46" i="21"/>
  <c r="AG47" i="21"/>
  <c r="AG49" i="21"/>
  <c r="AG51" i="21"/>
  <c r="AG53" i="21"/>
  <c r="AG55" i="21"/>
  <c r="AG12" i="37"/>
  <c r="AH57" i="21"/>
  <c r="AH8" i="21"/>
  <c r="AH9" i="21"/>
  <c r="AH10" i="21"/>
  <c r="AH11" i="21"/>
  <c r="AH12" i="21"/>
  <c r="AH13" i="21"/>
  <c r="AH14" i="21"/>
  <c r="AH15" i="21"/>
  <c r="AH16" i="21"/>
  <c r="AH17" i="21"/>
  <c r="AH18" i="21"/>
  <c r="AH19" i="21"/>
  <c r="AH20" i="21"/>
  <c r="AH21" i="21"/>
  <c r="AH22" i="21"/>
  <c r="AH23" i="21"/>
  <c r="AH24" i="21"/>
  <c r="AH25" i="21"/>
  <c r="AH26" i="21"/>
  <c r="AH27" i="21"/>
  <c r="AH28" i="21"/>
  <c r="AH29" i="21"/>
  <c r="AH30" i="21"/>
  <c r="AH31" i="21"/>
  <c r="AH32" i="21"/>
  <c r="AH33" i="21"/>
  <c r="AH34" i="21"/>
  <c r="AH35" i="21"/>
  <c r="AH36" i="21"/>
  <c r="AH37" i="21"/>
  <c r="AH38" i="21"/>
  <c r="AH39" i="21"/>
  <c r="AH40" i="21"/>
  <c r="AH41" i="21"/>
  <c r="AH42" i="21"/>
  <c r="AH43" i="21"/>
  <c r="AH44" i="21"/>
  <c r="AH45" i="21"/>
  <c r="AH46" i="21"/>
  <c r="AH47" i="21"/>
  <c r="AH49" i="21"/>
  <c r="AH51" i="21"/>
  <c r="AH53" i="21"/>
  <c r="AH55" i="21"/>
  <c r="AG20" i="37"/>
  <c r="AG28" i="37"/>
  <c r="AG10" i="37"/>
  <c r="AG18" i="37"/>
  <c r="AG26" i="37"/>
  <c r="AG8" i="37"/>
  <c r="AG16" i="37"/>
  <c r="AG24" i="37"/>
  <c r="AG6" i="37"/>
  <c r="AG14" i="37"/>
  <c r="AG22" i="37"/>
  <c r="AG30" i="37"/>
  <c r="AG29" i="37"/>
  <c r="BJ58" i="22"/>
  <c r="BJ9" i="22"/>
  <c r="BJ10" i="22"/>
  <c r="BJ11" i="22"/>
  <c r="BJ12" i="22"/>
  <c r="BJ13" i="22"/>
  <c r="BJ14" i="22"/>
  <c r="BJ15" i="22"/>
  <c r="BJ16" i="22"/>
  <c r="BJ17" i="22"/>
  <c r="BJ18" i="22"/>
  <c r="BJ19" i="22"/>
  <c r="BJ20" i="22"/>
  <c r="BJ21" i="22"/>
  <c r="BJ22" i="22"/>
  <c r="BJ23" i="22"/>
  <c r="BJ24" i="22"/>
  <c r="BJ25" i="22"/>
  <c r="BJ26" i="22"/>
  <c r="BJ27" i="22"/>
  <c r="BJ28" i="22"/>
  <c r="BJ29" i="22"/>
  <c r="BJ30" i="22"/>
  <c r="BJ31" i="22"/>
  <c r="BJ32" i="22"/>
  <c r="BJ33" i="22"/>
  <c r="BJ34" i="22"/>
  <c r="BJ35" i="22"/>
  <c r="BJ36" i="22"/>
  <c r="BJ37" i="22"/>
  <c r="BJ38" i="22"/>
  <c r="BJ39" i="22"/>
  <c r="BJ40" i="22"/>
  <c r="BJ41" i="22"/>
  <c r="BJ42" i="22"/>
  <c r="BJ43" i="22"/>
  <c r="BJ44" i="22"/>
  <c r="BJ45" i="22"/>
  <c r="BJ46" i="22"/>
  <c r="BJ47" i="22"/>
  <c r="BJ48" i="22"/>
  <c r="BJ50" i="22"/>
  <c r="BJ52" i="22"/>
  <c r="BJ54" i="22"/>
  <c r="BJ56" i="22"/>
  <c r="AH12" i="37"/>
  <c r="BK58" i="22"/>
  <c r="BK9" i="22"/>
  <c r="BK10" i="22"/>
  <c r="BK11" i="22"/>
  <c r="BK12" i="22"/>
  <c r="BK13" i="22"/>
  <c r="BK14" i="22"/>
  <c r="BK15" i="22"/>
  <c r="BK16" i="22"/>
  <c r="BK17" i="22"/>
  <c r="BK18" i="22"/>
  <c r="BK19" i="22"/>
  <c r="BK20" i="22"/>
  <c r="BK21" i="22"/>
  <c r="BK22" i="22"/>
  <c r="BK23" i="22"/>
  <c r="BK24" i="22"/>
  <c r="BK25" i="22"/>
  <c r="BK26" i="22"/>
  <c r="BK27" i="22"/>
  <c r="BK28" i="22"/>
  <c r="BK29" i="22"/>
  <c r="BK30" i="22"/>
  <c r="BK31" i="22"/>
  <c r="BK32" i="22"/>
  <c r="BK33" i="22"/>
  <c r="BK34" i="22"/>
  <c r="BK35" i="22"/>
  <c r="BK36" i="22"/>
  <c r="BK37" i="22"/>
  <c r="BK38" i="22"/>
  <c r="BK39" i="22"/>
  <c r="BK40" i="22"/>
  <c r="BK41" i="22"/>
  <c r="BK42" i="22"/>
  <c r="BK43" i="22"/>
  <c r="BK44" i="22"/>
  <c r="BK45" i="22"/>
  <c r="BK46" i="22"/>
  <c r="BK47" i="22"/>
  <c r="BK48" i="22"/>
  <c r="BK50" i="22"/>
  <c r="BK52" i="22"/>
  <c r="BK54" i="22"/>
  <c r="BK56" i="22"/>
  <c r="AH20" i="37"/>
  <c r="AH28" i="37"/>
  <c r="AH10" i="37"/>
  <c r="AH18" i="37"/>
  <c r="AH26" i="37"/>
  <c r="AH8" i="37"/>
  <c r="AH16" i="37"/>
  <c r="AH24" i="37"/>
  <c r="AH6" i="37"/>
  <c r="AH14" i="37"/>
  <c r="AH22" i="37"/>
  <c r="AH30" i="37"/>
  <c r="AH29" i="37"/>
  <c r="BM58" i="22"/>
  <c r="BM9" i="22"/>
  <c r="BM10" i="22"/>
  <c r="BM11" i="22"/>
  <c r="BM12" i="22"/>
  <c r="BM13" i="22"/>
  <c r="BM14" i="22"/>
  <c r="BM15" i="22"/>
  <c r="BM16" i="22"/>
  <c r="BM17" i="22"/>
  <c r="BM18" i="22"/>
  <c r="BM19" i="22"/>
  <c r="BM20" i="22"/>
  <c r="BM21" i="22"/>
  <c r="BM22" i="22"/>
  <c r="BM23" i="22"/>
  <c r="BM24" i="22"/>
  <c r="BM25" i="22"/>
  <c r="BM26" i="22"/>
  <c r="BM27" i="22"/>
  <c r="BM28" i="22"/>
  <c r="BM29" i="22"/>
  <c r="BM30" i="22"/>
  <c r="BM31" i="22"/>
  <c r="BM32" i="22"/>
  <c r="BM33" i="22"/>
  <c r="BM34" i="22"/>
  <c r="BM35" i="22"/>
  <c r="BM36" i="22"/>
  <c r="BM37" i="22"/>
  <c r="BM38" i="22"/>
  <c r="BM39" i="22"/>
  <c r="BM40" i="22"/>
  <c r="BM41" i="22"/>
  <c r="BM42" i="22"/>
  <c r="BM43" i="22"/>
  <c r="BM44" i="22"/>
  <c r="BM45" i="22"/>
  <c r="BM46" i="22"/>
  <c r="BM47" i="22"/>
  <c r="BM48" i="22"/>
  <c r="BM50" i="22"/>
  <c r="BM52" i="22"/>
  <c r="BM54" i="22"/>
  <c r="BM56" i="22"/>
  <c r="AI12" i="37"/>
  <c r="BN58" i="22"/>
  <c r="BN9" i="22"/>
  <c r="BN10" i="22"/>
  <c r="BN11" i="22"/>
  <c r="BN12" i="22"/>
  <c r="BN13" i="22"/>
  <c r="BN14" i="22"/>
  <c r="BN15" i="22"/>
  <c r="BN16" i="22"/>
  <c r="BN17" i="22"/>
  <c r="BN18" i="22"/>
  <c r="BN19" i="22"/>
  <c r="BN20" i="22"/>
  <c r="BN21" i="22"/>
  <c r="BN22" i="22"/>
  <c r="BN23" i="22"/>
  <c r="BN24" i="22"/>
  <c r="BN25" i="22"/>
  <c r="BN26" i="22"/>
  <c r="BN27" i="22"/>
  <c r="BN28" i="22"/>
  <c r="BN29" i="22"/>
  <c r="BN30" i="22"/>
  <c r="BN31" i="22"/>
  <c r="BN32" i="22"/>
  <c r="BN33" i="22"/>
  <c r="BN34" i="22"/>
  <c r="BN35" i="22"/>
  <c r="BN36" i="22"/>
  <c r="BN37" i="22"/>
  <c r="BN38" i="22"/>
  <c r="BN39" i="22"/>
  <c r="BN40" i="22"/>
  <c r="BN41" i="22"/>
  <c r="BN42" i="22"/>
  <c r="BN43" i="22"/>
  <c r="BN44" i="22"/>
  <c r="BN45" i="22"/>
  <c r="BN46" i="22"/>
  <c r="BN47" i="22"/>
  <c r="BN48" i="22"/>
  <c r="BN50" i="22"/>
  <c r="BN52" i="22"/>
  <c r="BN54" i="22"/>
  <c r="BN56" i="22"/>
  <c r="AI20" i="37"/>
  <c r="AI28" i="37"/>
  <c r="AI10" i="37"/>
  <c r="AI18" i="37"/>
  <c r="AI26" i="37"/>
  <c r="AI8" i="37"/>
  <c r="AI16" i="37"/>
  <c r="AI24" i="37"/>
  <c r="AI6" i="37"/>
  <c r="AI14" i="37"/>
  <c r="AI22" i="37"/>
  <c r="AI30" i="37"/>
  <c r="AI29" i="37"/>
  <c r="BP58" i="22"/>
  <c r="BP9" i="22"/>
  <c r="BP10" i="22"/>
  <c r="BP11" i="22"/>
  <c r="BP12" i="22"/>
  <c r="BP13" i="22"/>
  <c r="BP14" i="22"/>
  <c r="BP15" i="22"/>
  <c r="BP16" i="22"/>
  <c r="BP17" i="22"/>
  <c r="BP18" i="22"/>
  <c r="BP19" i="22"/>
  <c r="BP20" i="22"/>
  <c r="BP21" i="22"/>
  <c r="BP22" i="22"/>
  <c r="BP23" i="22"/>
  <c r="BP24" i="22"/>
  <c r="BP25" i="22"/>
  <c r="BP26" i="22"/>
  <c r="BP27" i="22"/>
  <c r="BP28" i="22"/>
  <c r="BP29" i="22"/>
  <c r="BP30" i="22"/>
  <c r="BP31" i="22"/>
  <c r="BP32" i="22"/>
  <c r="BP33" i="22"/>
  <c r="BP34" i="22"/>
  <c r="BP35" i="22"/>
  <c r="BP36" i="22"/>
  <c r="BP37" i="22"/>
  <c r="BP38" i="22"/>
  <c r="BP39" i="22"/>
  <c r="BP40" i="22"/>
  <c r="BP41" i="22"/>
  <c r="BP42" i="22"/>
  <c r="BP43" i="22"/>
  <c r="BP44" i="22"/>
  <c r="BP45" i="22"/>
  <c r="BP46" i="22"/>
  <c r="BP47" i="22"/>
  <c r="BP48" i="22"/>
  <c r="BP50" i="22"/>
  <c r="BP52" i="22"/>
  <c r="BP54" i="22"/>
  <c r="BP56" i="22"/>
  <c r="AJ12" i="37"/>
  <c r="BQ58" i="22"/>
  <c r="BQ9" i="22"/>
  <c r="BQ10" i="22"/>
  <c r="BQ11" i="22"/>
  <c r="BQ12" i="22"/>
  <c r="BQ13" i="22"/>
  <c r="BQ14" i="22"/>
  <c r="BQ15" i="22"/>
  <c r="BQ16" i="22"/>
  <c r="BQ17" i="22"/>
  <c r="BQ18" i="22"/>
  <c r="BQ19" i="22"/>
  <c r="BQ20" i="22"/>
  <c r="BQ21" i="22"/>
  <c r="BQ22" i="22"/>
  <c r="BQ23" i="22"/>
  <c r="BQ24" i="22"/>
  <c r="BQ25" i="22"/>
  <c r="BQ26" i="22"/>
  <c r="BQ27" i="22"/>
  <c r="BQ28" i="22"/>
  <c r="BQ29" i="22"/>
  <c r="BQ30" i="22"/>
  <c r="BQ31" i="22"/>
  <c r="BQ32" i="22"/>
  <c r="BQ33" i="22"/>
  <c r="BQ34" i="22"/>
  <c r="BQ35" i="22"/>
  <c r="BQ36" i="22"/>
  <c r="BQ37" i="22"/>
  <c r="BQ38" i="22"/>
  <c r="BQ39" i="22"/>
  <c r="BQ40" i="22"/>
  <c r="BQ41" i="22"/>
  <c r="BQ42" i="22"/>
  <c r="BQ43" i="22"/>
  <c r="BQ44" i="22"/>
  <c r="BQ45" i="22"/>
  <c r="BQ46" i="22"/>
  <c r="BQ47" i="22"/>
  <c r="BQ48" i="22"/>
  <c r="BQ50" i="22"/>
  <c r="BQ52" i="22"/>
  <c r="BQ54" i="22"/>
  <c r="BQ56" i="22"/>
  <c r="AJ20" i="37"/>
  <c r="AJ28" i="37"/>
  <c r="AJ10" i="37"/>
  <c r="AJ18" i="37"/>
  <c r="AJ26" i="37"/>
  <c r="AJ8" i="37"/>
  <c r="AJ16" i="37"/>
  <c r="AJ24" i="37"/>
  <c r="AJ6" i="37"/>
  <c r="AJ14" i="37"/>
  <c r="AJ22" i="37"/>
  <c r="AJ30" i="37"/>
  <c r="AJ29" i="37"/>
  <c r="BS58" i="22"/>
  <c r="BS9" i="22"/>
  <c r="BS10" i="22"/>
  <c r="BS11" i="22"/>
  <c r="BS12" i="22"/>
  <c r="BS13" i="22"/>
  <c r="BS14" i="22"/>
  <c r="BS15" i="22"/>
  <c r="BS16" i="22"/>
  <c r="BS17" i="22"/>
  <c r="BS18" i="22"/>
  <c r="BS19" i="22"/>
  <c r="BS20" i="22"/>
  <c r="BS21" i="22"/>
  <c r="BS22" i="22"/>
  <c r="BS23" i="22"/>
  <c r="BS24" i="22"/>
  <c r="BS25" i="22"/>
  <c r="BS26" i="22"/>
  <c r="BS27" i="22"/>
  <c r="BS28" i="22"/>
  <c r="BS29" i="22"/>
  <c r="BS30" i="22"/>
  <c r="BS31" i="22"/>
  <c r="BS32" i="22"/>
  <c r="BS33" i="22"/>
  <c r="BS34" i="22"/>
  <c r="BS35" i="22"/>
  <c r="BS36" i="22"/>
  <c r="BS37" i="22"/>
  <c r="BS38" i="22"/>
  <c r="BS39" i="22"/>
  <c r="BS40" i="22"/>
  <c r="BS41" i="22"/>
  <c r="BS42" i="22"/>
  <c r="BS43" i="22"/>
  <c r="BS44" i="22"/>
  <c r="BS45" i="22"/>
  <c r="BS46" i="22"/>
  <c r="BS47" i="22"/>
  <c r="BS48" i="22"/>
  <c r="BS50" i="22"/>
  <c r="BS52" i="22"/>
  <c r="BS54" i="22"/>
  <c r="BS56" i="22"/>
  <c r="AK12" i="37"/>
  <c r="BT58" i="22"/>
  <c r="BT9" i="22"/>
  <c r="BT10" i="22"/>
  <c r="BT11" i="22"/>
  <c r="BT12" i="22"/>
  <c r="BT13" i="22"/>
  <c r="BT14" i="22"/>
  <c r="BT15" i="22"/>
  <c r="BT16" i="22"/>
  <c r="BT17" i="22"/>
  <c r="BT18" i="22"/>
  <c r="BT19" i="22"/>
  <c r="BT20" i="22"/>
  <c r="BT21" i="22"/>
  <c r="BT22" i="22"/>
  <c r="BT23" i="22"/>
  <c r="BT24" i="22"/>
  <c r="BT25" i="22"/>
  <c r="BT26" i="22"/>
  <c r="BT27" i="22"/>
  <c r="BT28" i="22"/>
  <c r="BT29" i="22"/>
  <c r="BT30" i="22"/>
  <c r="BT31" i="22"/>
  <c r="BT32" i="22"/>
  <c r="BT33" i="22"/>
  <c r="BT34" i="22"/>
  <c r="BT35" i="22"/>
  <c r="BT36" i="22"/>
  <c r="BT37" i="22"/>
  <c r="BT38" i="22"/>
  <c r="BT39" i="22"/>
  <c r="BT40" i="22"/>
  <c r="BT41" i="22"/>
  <c r="BT42" i="22"/>
  <c r="BT43" i="22"/>
  <c r="BT44" i="22"/>
  <c r="BT45" i="22"/>
  <c r="BT46" i="22"/>
  <c r="BT47" i="22"/>
  <c r="BT48" i="22"/>
  <c r="BT50" i="22"/>
  <c r="BT52" i="22"/>
  <c r="BT54" i="22"/>
  <c r="BT56" i="22"/>
  <c r="AK20" i="37"/>
  <c r="AK28" i="37"/>
  <c r="AK10" i="37"/>
  <c r="AK18" i="37"/>
  <c r="AK26" i="37"/>
  <c r="AK8" i="37"/>
  <c r="AK16" i="37"/>
  <c r="AK24" i="37"/>
  <c r="AK6" i="37"/>
  <c r="AK14" i="37"/>
  <c r="AK22" i="37"/>
  <c r="AK30" i="37"/>
  <c r="AK29" i="37"/>
  <c r="BV58" i="22"/>
  <c r="BV9" i="22"/>
  <c r="BV10" i="22"/>
  <c r="BV11" i="22"/>
  <c r="BV12" i="22"/>
  <c r="BV13" i="22"/>
  <c r="BV14" i="22"/>
  <c r="BV15" i="22"/>
  <c r="BV16" i="22"/>
  <c r="BV17" i="22"/>
  <c r="BV18" i="22"/>
  <c r="BV19" i="22"/>
  <c r="BV20" i="22"/>
  <c r="BV21" i="22"/>
  <c r="BV22" i="22"/>
  <c r="BV23" i="22"/>
  <c r="BV24" i="22"/>
  <c r="BV25" i="22"/>
  <c r="BV26" i="22"/>
  <c r="BV27" i="22"/>
  <c r="BV28" i="22"/>
  <c r="BV29" i="22"/>
  <c r="BV30" i="22"/>
  <c r="BV31" i="22"/>
  <c r="BV32" i="22"/>
  <c r="BV33" i="22"/>
  <c r="BV34" i="22"/>
  <c r="BV35" i="22"/>
  <c r="BV36" i="22"/>
  <c r="BV37" i="22"/>
  <c r="BV38" i="22"/>
  <c r="BV39" i="22"/>
  <c r="BV40" i="22"/>
  <c r="BV41" i="22"/>
  <c r="BV42" i="22"/>
  <c r="BV43" i="22"/>
  <c r="BV44" i="22"/>
  <c r="BV45" i="22"/>
  <c r="BV46" i="22"/>
  <c r="BV47" i="22"/>
  <c r="BV48" i="22"/>
  <c r="BV50" i="22"/>
  <c r="BV52" i="22"/>
  <c r="BV54" i="22"/>
  <c r="BV56" i="22"/>
  <c r="AL12" i="37"/>
  <c r="BW58" i="22"/>
  <c r="BW9" i="22"/>
  <c r="BW10" i="22"/>
  <c r="BW11" i="22"/>
  <c r="BW12" i="22"/>
  <c r="BW13" i="22"/>
  <c r="BW14" i="22"/>
  <c r="BW15" i="22"/>
  <c r="BW16" i="22"/>
  <c r="BW17" i="22"/>
  <c r="BW18" i="22"/>
  <c r="BW19" i="22"/>
  <c r="BW20" i="22"/>
  <c r="BW21" i="22"/>
  <c r="BW22" i="22"/>
  <c r="BW23" i="22"/>
  <c r="BW24" i="22"/>
  <c r="BW25" i="22"/>
  <c r="BW26" i="22"/>
  <c r="BW27" i="22"/>
  <c r="BW28" i="22"/>
  <c r="BW29" i="22"/>
  <c r="BW30" i="22"/>
  <c r="BW31" i="22"/>
  <c r="BW32" i="22"/>
  <c r="BW33" i="22"/>
  <c r="BW34" i="22"/>
  <c r="BW35" i="22"/>
  <c r="BW36" i="22"/>
  <c r="BW37" i="22"/>
  <c r="BW38" i="22"/>
  <c r="BW39" i="22"/>
  <c r="BW40" i="22"/>
  <c r="BW41" i="22"/>
  <c r="BW42" i="22"/>
  <c r="BW43" i="22"/>
  <c r="BW44" i="22"/>
  <c r="BW45" i="22"/>
  <c r="BW46" i="22"/>
  <c r="BW47" i="22"/>
  <c r="BW48" i="22"/>
  <c r="BW50" i="22"/>
  <c r="BW52" i="22"/>
  <c r="BW54" i="22"/>
  <c r="BW56" i="22"/>
  <c r="AL20" i="37"/>
  <c r="AL28" i="37"/>
  <c r="AL10" i="37"/>
  <c r="AL18" i="37"/>
  <c r="AL26" i="37"/>
  <c r="AL8" i="37"/>
  <c r="AL16" i="37"/>
  <c r="AL24" i="37"/>
  <c r="AL6" i="37"/>
  <c r="AL14" i="37"/>
  <c r="AL22" i="37"/>
  <c r="AL30" i="37"/>
  <c r="AL29" i="37"/>
  <c r="BY58" i="22"/>
  <c r="BY9" i="22"/>
  <c r="BY10" i="22"/>
  <c r="BY11" i="22"/>
  <c r="BY12" i="22"/>
  <c r="BY13" i="22"/>
  <c r="BY14" i="22"/>
  <c r="BY15" i="22"/>
  <c r="BY16" i="22"/>
  <c r="BY17" i="22"/>
  <c r="BY18" i="22"/>
  <c r="BY19" i="22"/>
  <c r="BY20" i="22"/>
  <c r="BY21" i="22"/>
  <c r="BY22" i="22"/>
  <c r="BY23" i="22"/>
  <c r="BY24" i="22"/>
  <c r="BY25" i="22"/>
  <c r="BY26" i="22"/>
  <c r="BY27" i="22"/>
  <c r="BY28" i="22"/>
  <c r="BY29" i="22"/>
  <c r="BY30" i="22"/>
  <c r="BY31" i="22"/>
  <c r="BY32" i="22"/>
  <c r="BY33" i="22"/>
  <c r="BY34" i="22"/>
  <c r="BY35" i="22"/>
  <c r="BY36" i="22"/>
  <c r="BY37" i="22"/>
  <c r="BY38" i="22"/>
  <c r="BY39" i="22"/>
  <c r="BY40" i="22"/>
  <c r="BY41" i="22"/>
  <c r="BY42" i="22"/>
  <c r="BY43" i="22"/>
  <c r="BY44" i="22"/>
  <c r="BY45" i="22"/>
  <c r="BY46" i="22"/>
  <c r="BY47" i="22"/>
  <c r="BY48" i="22"/>
  <c r="BY50" i="22"/>
  <c r="BY52" i="22"/>
  <c r="BY54" i="22"/>
  <c r="BY56" i="22"/>
  <c r="AM12" i="37"/>
  <c r="BZ58" i="22"/>
  <c r="BZ9" i="22"/>
  <c r="BZ10" i="22"/>
  <c r="BZ11" i="22"/>
  <c r="BZ12" i="22"/>
  <c r="BZ13" i="22"/>
  <c r="BZ14" i="22"/>
  <c r="BZ15" i="22"/>
  <c r="BZ16" i="22"/>
  <c r="BZ17" i="22"/>
  <c r="BZ18" i="22"/>
  <c r="BZ19" i="22"/>
  <c r="BZ20" i="22"/>
  <c r="BZ21" i="22"/>
  <c r="BZ22" i="22"/>
  <c r="BZ23" i="22"/>
  <c r="BZ24" i="22"/>
  <c r="BZ25" i="22"/>
  <c r="BZ26" i="22"/>
  <c r="BZ27" i="22"/>
  <c r="BZ28" i="22"/>
  <c r="BZ29" i="22"/>
  <c r="BZ30" i="22"/>
  <c r="BZ31" i="22"/>
  <c r="BZ32" i="22"/>
  <c r="BZ33" i="22"/>
  <c r="BZ34" i="22"/>
  <c r="BZ35" i="22"/>
  <c r="BZ36" i="22"/>
  <c r="BZ37" i="22"/>
  <c r="BZ38" i="22"/>
  <c r="BZ39" i="22"/>
  <c r="BZ40" i="22"/>
  <c r="BZ41" i="22"/>
  <c r="BZ42" i="22"/>
  <c r="BZ43" i="22"/>
  <c r="BZ44" i="22"/>
  <c r="BZ45" i="22"/>
  <c r="BZ46" i="22"/>
  <c r="BZ47" i="22"/>
  <c r="BZ48" i="22"/>
  <c r="BZ50" i="22"/>
  <c r="BZ52" i="22"/>
  <c r="BZ54" i="22"/>
  <c r="BZ56" i="22"/>
  <c r="AM20" i="37"/>
  <c r="AM28" i="37"/>
  <c r="AM10" i="37"/>
  <c r="AM18" i="37"/>
  <c r="AM26" i="37"/>
  <c r="AM8" i="37"/>
  <c r="AM16" i="37"/>
  <c r="AM24" i="37"/>
  <c r="AM6" i="37"/>
  <c r="AM14" i="37"/>
  <c r="AM22" i="37"/>
  <c r="AM30" i="37"/>
  <c r="AM29" i="37"/>
  <c r="AH58" i="23"/>
  <c r="AH9" i="23"/>
  <c r="AH10" i="23"/>
  <c r="AH11" i="23"/>
  <c r="AH12" i="23"/>
  <c r="AH13" i="23"/>
  <c r="AH14" i="23"/>
  <c r="AH15" i="23"/>
  <c r="AH16" i="23"/>
  <c r="AH17" i="23"/>
  <c r="AH18" i="23"/>
  <c r="AH19" i="23"/>
  <c r="AH20" i="23"/>
  <c r="AH21" i="23"/>
  <c r="AH22" i="23"/>
  <c r="AH23" i="23"/>
  <c r="AH24" i="23"/>
  <c r="AH25" i="23"/>
  <c r="AH26" i="23"/>
  <c r="AH27" i="23"/>
  <c r="AH28" i="23"/>
  <c r="AH29" i="23"/>
  <c r="AH30" i="23"/>
  <c r="AH31" i="23"/>
  <c r="AH32" i="23"/>
  <c r="AH33" i="23"/>
  <c r="AH34" i="23"/>
  <c r="AH35" i="23"/>
  <c r="AH36" i="23"/>
  <c r="AH37" i="23"/>
  <c r="AH38" i="23"/>
  <c r="AH39" i="23"/>
  <c r="AH40" i="23"/>
  <c r="AH41" i="23"/>
  <c r="AH42" i="23"/>
  <c r="AH43" i="23"/>
  <c r="AH44" i="23"/>
  <c r="AH45" i="23"/>
  <c r="AH46" i="23"/>
  <c r="AH47" i="23"/>
  <c r="AH48" i="23"/>
  <c r="AH50" i="23"/>
  <c r="AH52" i="23"/>
  <c r="AH54" i="23"/>
  <c r="AH56" i="23"/>
  <c r="AN12" i="37"/>
  <c r="AI58" i="23"/>
  <c r="AI9" i="23"/>
  <c r="AI10" i="23"/>
  <c r="AI11" i="23"/>
  <c r="AI12" i="23"/>
  <c r="AI13" i="23"/>
  <c r="AI14" i="23"/>
  <c r="AI15" i="23"/>
  <c r="AI16" i="23"/>
  <c r="AI17" i="23"/>
  <c r="AI18" i="23"/>
  <c r="AI19" i="23"/>
  <c r="AI20" i="23"/>
  <c r="AI21" i="23"/>
  <c r="AI22" i="23"/>
  <c r="AI23" i="23"/>
  <c r="AI24" i="23"/>
  <c r="AI25" i="23"/>
  <c r="AI26" i="23"/>
  <c r="AI27" i="23"/>
  <c r="AI28" i="23"/>
  <c r="AI29" i="23"/>
  <c r="AI30" i="23"/>
  <c r="AI31" i="23"/>
  <c r="AI32" i="23"/>
  <c r="AI33" i="23"/>
  <c r="AI34" i="23"/>
  <c r="AI35" i="23"/>
  <c r="AI36" i="23"/>
  <c r="AI37" i="23"/>
  <c r="AI38" i="23"/>
  <c r="AI39" i="23"/>
  <c r="AI40" i="23"/>
  <c r="AI41" i="23"/>
  <c r="AI42" i="23"/>
  <c r="AI43" i="23"/>
  <c r="AI44" i="23"/>
  <c r="AI45" i="23"/>
  <c r="AI46" i="23"/>
  <c r="AI47" i="23"/>
  <c r="AI48" i="23"/>
  <c r="AI50" i="23"/>
  <c r="AI52" i="23"/>
  <c r="AI54" i="23"/>
  <c r="AI56" i="23"/>
  <c r="AN20" i="37"/>
  <c r="AN28" i="37"/>
  <c r="AN10" i="37"/>
  <c r="AN18" i="37"/>
  <c r="AN26" i="37"/>
  <c r="AN8" i="37"/>
  <c r="AN16" i="37"/>
  <c r="AN24" i="37"/>
  <c r="AN6" i="37"/>
  <c r="AN14" i="37"/>
  <c r="AN22" i="37"/>
  <c r="AN30" i="37"/>
  <c r="AN29" i="37"/>
  <c r="E27"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E25"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E23" i="37"/>
  <c r="F23" i="37"/>
  <c r="G23" i="37"/>
  <c r="H23" i="37"/>
  <c r="I23" i="37"/>
  <c r="J23" i="37"/>
  <c r="K23" i="37"/>
  <c r="L23" i="37"/>
  <c r="M23" i="37"/>
  <c r="N23" i="37"/>
  <c r="O23" i="37"/>
  <c r="P23" i="37"/>
  <c r="Q23" i="37"/>
  <c r="R23" i="37"/>
  <c r="S23" i="37"/>
  <c r="T23" i="37"/>
  <c r="U23" i="37"/>
  <c r="V23" i="37"/>
  <c r="W23" i="37"/>
  <c r="X23" i="37"/>
  <c r="Y23" i="37"/>
  <c r="Z23" i="37"/>
  <c r="AA23" i="37"/>
  <c r="AB23" i="37"/>
  <c r="AC23" i="37"/>
  <c r="AD23" i="37"/>
  <c r="AE23" i="37"/>
  <c r="AF23" i="37"/>
  <c r="AG23" i="37"/>
  <c r="AH23" i="37"/>
  <c r="AI23" i="37"/>
  <c r="AJ23" i="37"/>
  <c r="AK23" i="37"/>
  <c r="AL23" i="37"/>
  <c r="AM23" i="37"/>
  <c r="AN23" i="37"/>
  <c r="D29" i="37"/>
  <c r="D27" i="37"/>
  <c r="D25" i="37"/>
  <c r="D33" i="37"/>
  <c r="E66" i="37"/>
  <c r="F66" i="37"/>
  <c r="G66" i="37"/>
  <c r="H66" i="37"/>
  <c r="I66" i="37"/>
  <c r="J66" i="37"/>
  <c r="K66" i="37"/>
  <c r="L66" i="37"/>
  <c r="M66" i="37"/>
  <c r="N66" i="37"/>
  <c r="O66" i="37"/>
  <c r="P66" i="37"/>
  <c r="Q66" i="37"/>
  <c r="R66" i="37"/>
  <c r="S66" i="37"/>
  <c r="T66" i="37"/>
  <c r="U66" i="37"/>
  <c r="V66" i="37"/>
  <c r="W66" i="37"/>
  <c r="X66" i="37"/>
  <c r="Y66" i="37"/>
  <c r="Z66" i="37"/>
  <c r="AA66" i="37"/>
  <c r="AB66" i="37"/>
  <c r="AC66" i="37"/>
  <c r="AD66" i="37"/>
  <c r="AE66" i="37"/>
  <c r="AF66" i="37"/>
  <c r="AG66" i="37"/>
  <c r="AH66" i="37"/>
  <c r="AI66" i="37"/>
  <c r="AJ66" i="37"/>
  <c r="AK66" i="37"/>
  <c r="AL66" i="37"/>
  <c r="AM66" i="37"/>
  <c r="AN66" i="37"/>
  <c r="E64" i="37"/>
  <c r="F64" i="37"/>
  <c r="G64" i="37"/>
  <c r="H64" i="37"/>
  <c r="I64" i="37"/>
  <c r="J64" i="37"/>
  <c r="K64" i="37"/>
  <c r="L64" i="37"/>
  <c r="M64" i="37"/>
  <c r="N64" i="37"/>
  <c r="O64" i="37"/>
  <c r="P64" i="37"/>
  <c r="Q64" i="37"/>
  <c r="R64" i="37"/>
  <c r="S64" i="37"/>
  <c r="T64" i="37"/>
  <c r="U64" i="37"/>
  <c r="V64" i="37"/>
  <c r="W64" i="37"/>
  <c r="X64" i="37"/>
  <c r="Y64" i="37"/>
  <c r="Z64" i="37"/>
  <c r="AA64" i="37"/>
  <c r="AB64" i="37"/>
  <c r="AC64" i="37"/>
  <c r="AD64" i="37"/>
  <c r="AE64" i="37"/>
  <c r="AF64" i="37"/>
  <c r="AG64" i="37"/>
  <c r="AH64" i="37"/>
  <c r="AI64" i="37"/>
  <c r="AJ64" i="37"/>
  <c r="AK64" i="37"/>
  <c r="AL64" i="37"/>
  <c r="AM64" i="37"/>
  <c r="AN64" i="37"/>
  <c r="E62" i="37"/>
  <c r="F62" i="37"/>
  <c r="G62" i="37"/>
  <c r="H62" i="37"/>
  <c r="I62" i="37"/>
  <c r="J62" i="37"/>
  <c r="K62" i="37"/>
  <c r="L62" i="37"/>
  <c r="M62" i="37"/>
  <c r="N62" i="37"/>
  <c r="O62" i="37"/>
  <c r="P62" i="37"/>
  <c r="Q62" i="37"/>
  <c r="R62" i="37"/>
  <c r="S62" i="37"/>
  <c r="T62" i="37"/>
  <c r="U62" i="37"/>
  <c r="V62" i="37"/>
  <c r="W62" i="37"/>
  <c r="X62" i="37"/>
  <c r="Y62" i="37"/>
  <c r="Z62" i="37"/>
  <c r="AA62" i="37"/>
  <c r="AB62" i="37"/>
  <c r="AC62" i="37"/>
  <c r="AD62" i="37"/>
  <c r="AE62" i="37"/>
  <c r="AF62" i="37"/>
  <c r="AG62" i="37"/>
  <c r="AH62" i="37"/>
  <c r="AI62" i="37"/>
  <c r="AJ62" i="37"/>
  <c r="AK62" i="37"/>
  <c r="AL62" i="37"/>
  <c r="AM62" i="37"/>
  <c r="AN62" i="37"/>
  <c r="D62" i="37"/>
  <c r="D64" i="37"/>
  <c r="D66" i="37"/>
  <c r="AO56" i="36"/>
  <c r="D52" i="37"/>
  <c r="AP56" i="36"/>
  <c r="D60" i="37"/>
  <c r="D72" i="37"/>
  <c r="A9" i="23"/>
  <c r="A10" i="23"/>
  <c r="A11" i="23"/>
  <c r="A12" i="23"/>
  <c r="A13" i="23"/>
  <c r="A14" i="23"/>
  <c r="A15" i="23"/>
  <c r="A16" i="23"/>
  <c r="A17" i="23"/>
  <c r="A18" i="23"/>
  <c r="A19" i="23"/>
  <c r="A20" i="23"/>
  <c r="A21" i="23"/>
  <c r="A22" i="23"/>
  <c r="A23" i="23"/>
  <c r="A24" i="23"/>
  <c r="A25" i="23"/>
  <c r="A26" i="23"/>
  <c r="A27" i="23"/>
  <c r="A28" i="23"/>
  <c r="A29" i="23"/>
  <c r="A30" i="23"/>
  <c r="A31" i="23"/>
  <c r="A32" i="23"/>
  <c r="A33" i="23"/>
  <c r="A34" i="23"/>
  <c r="A35" i="23"/>
  <c r="A36" i="23"/>
  <c r="A37" i="23"/>
  <c r="A38" i="23"/>
  <c r="A39" i="23"/>
  <c r="A40" i="23"/>
  <c r="A41" i="23"/>
  <c r="A42" i="23"/>
  <c r="A43" i="23"/>
  <c r="A44" i="23"/>
  <c r="A45" i="23"/>
  <c r="A46" i="23"/>
  <c r="A47" i="23"/>
  <c r="A48" i="23"/>
  <c r="AH57" i="23"/>
  <c r="AI57" i="23"/>
  <c r="AJ58" i="23"/>
  <c r="AJ50" i="23"/>
  <c r="AJ52" i="23"/>
  <c r="AJ54" i="23"/>
  <c r="AJ56" i="23"/>
  <c r="AJ57" i="23"/>
  <c r="AK58" i="23"/>
  <c r="AK50" i="23"/>
  <c r="AK52" i="23"/>
  <c r="AK54" i="23"/>
  <c r="AK56" i="23"/>
  <c r="AK57" i="23"/>
  <c r="AL58" i="23"/>
  <c r="AL9" i="23"/>
  <c r="AL10" i="23"/>
  <c r="AL11" i="23"/>
  <c r="AL12" i="23"/>
  <c r="AL13" i="23"/>
  <c r="AL14" i="23"/>
  <c r="AL15" i="23"/>
  <c r="AL16" i="23"/>
  <c r="AL17" i="23"/>
  <c r="AL18" i="23"/>
  <c r="AL19" i="23"/>
  <c r="AL20" i="23"/>
  <c r="AL21" i="23"/>
  <c r="AL22" i="23"/>
  <c r="AL23" i="23"/>
  <c r="AL24" i="23"/>
  <c r="AL25" i="23"/>
  <c r="AL26" i="23"/>
  <c r="AL27" i="23"/>
  <c r="AL28" i="23"/>
  <c r="AL29" i="23"/>
  <c r="AL30" i="23"/>
  <c r="AL31" i="23"/>
  <c r="AL32" i="23"/>
  <c r="AL33" i="23"/>
  <c r="AL34" i="23"/>
  <c r="AL35" i="23"/>
  <c r="AL36" i="23"/>
  <c r="AL37" i="23"/>
  <c r="AL38" i="23"/>
  <c r="AL39" i="23"/>
  <c r="AL40" i="23"/>
  <c r="AL41" i="23"/>
  <c r="AL42" i="23"/>
  <c r="AL43" i="23"/>
  <c r="AL44" i="23"/>
  <c r="AL45" i="23"/>
  <c r="AL46" i="23"/>
  <c r="AL47" i="23"/>
  <c r="AL48" i="23"/>
  <c r="AL50" i="23"/>
  <c r="AL52" i="23"/>
  <c r="AL54" i="23"/>
  <c r="AL56" i="23"/>
  <c r="AL57" i="23"/>
  <c r="AM57" i="23"/>
  <c r="AN57" i="23"/>
  <c r="AO58" i="23"/>
  <c r="AO50" i="23"/>
  <c r="AO52" i="23"/>
  <c r="AO54" i="23"/>
  <c r="AO56" i="23"/>
  <c r="AO57" i="23"/>
  <c r="AP58" i="23"/>
  <c r="AP50" i="23"/>
  <c r="AP52" i="23"/>
  <c r="AP54" i="23"/>
  <c r="AP56" i="23"/>
  <c r="AP57" i="23"/>
  <c r="AH55" i="23"/>
  <c r="AI55" i="23"/>
  <c r="AJ55" i="23"/>
  <c r="AK55" i="23"/>
  <c r="AL55" i="23"/>
  <c r="AM55" i="23"/>
  <c r="AN55" i="23"/>
  <c r="AO55" i="23"/>
  <c r="AP55" i="23"/>
  <c r="AH53" i="23"/>
  <c r="AI53" i="23"/>
  <c r="AJ53" i="23"/>
  <c r="AK53" i="23"/>
  <c r="AL53" i="23"/>
  <c r="AM53" i="23"/>
  <c r="AN53" i="23"/>
  <c r="AO53" i="23"/>
  <c r="AP53" i="23"/>
  <c r="AH51" i="23"/>
  <c r="AI51" i="23"/>
  <c r="AJ51" i="23"/>
  <c r="AK51" i="23"/>
  <c r="AL51" i="23"/>
  <c r="AM51" i="23"/>
  <c r="AN51" i="23"/>
  <c r="AO51" i="23"/>
  <c r="AP51" i="23"/>
  <c r="A9" i="22"/>
  <c r="A10" i="22"/>
  <c r="A11" i="22"/>
  <c r="A12" i="22"/>
  <c r="A13" i="22"/>
  <c r="A14" i="22"/>
  <c r="A15" i="22"/>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A42" i="22"/>
  <c r="A43" i="22"/>
  <c r="A44" i="22"/>
  <c r="A45" i="22"/>
  <c r="A46" i="22"/>
  <c r="A47" i="22"/>
  <c r="A48" i="22"/>
  <c r="BJ57" i="22"/>
  <c r="BK57" i="22"/>
  <c r="BL58" i="22"/>
  <c r="BL9" i="22"/>
  <c r="BL10" i="22"/>
  <c r="BL11" i="22"/>
  <c r="BL12" i="22"/>
  <c r="BL13" i="22"/>
  <c r="BL14" i="22"/>
  <c r="BL15" i="22"/>
  <c r="BL16" i="22"/>
  <c r="BL17" i="22"/>
  <c r="BL18" i="22"/>
  <c r="BL19" i="22"/>
  <c r="BL20" i="22"/>
  <c r="BL21" i="22"/>
  <c r="BL22" i="22"/>
  <c r="BL23" i="22"/>
  <c r="BL24" i="22"/>
  <c r="BL25" i="22"/>
  <c r="BL26" i="22"/>
  <c r="BL27" i="22"/>
  <c r="BL28" i="22"/>
  <c r="BL29" i="22"/>
  <c r="BL30" i="22"/>
  <c r="BL31" i="22"/>
  <c r="BL32" i="22"/>
  <c r="BL33" i="22"/>
  <c r="BL34" i="22"/>
  <c r="BL35" i="22"/>
  <c r="BL36" i="22"/>
  <c r="BL37" i="22"/>
  <c r="BL38" i="22"/>
  <c r="BL39" i="22"/>
  <c r="BL40" i="22"/>
  <c r="BL41" i="22"/>
  <c r="BL42" i="22"/>
  <c r="BL43" i="22"/>
  <c r="BL44" i="22"/>
  <c r="BL45" i="22"/>
  <c r="BL46" i="22"/>
  <c r="BL47" i="22"/>
  <c r="BL48" i="22"/>
  <c r="BL50" i="22"/>
  <c r="BL52" i="22"/>
  <c r="BL54" i="22"/>
  <c r="BL56" i="22"/>
  <c r="BL57" i="22"/>
  <c r="BM57" i="22"/>
  <c r="BN57" i="22"/>
  <c r="BO58" i="22"/>
  <c r="BO9" i="22"/>
  <c r="BO10" i="22"/>
  <c r="BO11" i="22"/>
  <c r="BO12" i="22"/>
  <c r="BO13" i="22"/>
  <c r="BO14" i="22"/>
  <c r="BO15" i="22"/>
  <c r="BO16" i="22"/>
  <c r="BO17" i="22"/>
  <c r="BO18" i="22"/>
  <c r="BO19" i="22"/>
  <c r="BO20" i="22"/>
  <c r="BO21" i="22"/>
  <c r="BO22" i="22"/>
  <c r="BO23" i="22"/>
  <c r="BO24" i="22"/>
  <c r="BO25" i="22"/>
  <c r="BO26" i="22"/>
  <c r="BO27" i="22"/>
  <c r="BO28" i="22"/>
  <c r="BO29" i="22"/>
  <c r="BO30" i="22"/>
  <c r="BO31" i="22"/>
  <c r="BO32" i="22"/>
  <c r="BO33" i="22"/>
  <c r="BO34" i="22"/>
  <c r="BO35" i="22"/>
  <c r="BO36" i="22"/>
  <c r="BO37" i="22"/>
  <c r="BO38" i="22"/>
  <c r="BO39" i="22"/>
  <c r="BO40" i="22"/>
  <c r="BO41" i="22"/>
  <c r="BO42" i="22"/>
  <c r="BO43" i="22"/>
  <c r="BO44" i="22"/>
  <c r="BO45" i="22"/>
  <c r="BO46" i="22"/>
  <c r="BO47" i="22"/>
  <c r="BO48" i="22"/>
  <c r="BO50" i="22"/>
  <c r="BO52" i="22"/>
  <c r="BO54" i="22"/>
  <c r="BO56" i="22"/>
  <c r="BO57" i="22"/>
  <c r="BP57" i="22"/>
  <c r="BQ57" i="22"/>
  <c r="BR58" i="22"/>
  <c r="BR9" i="22"/>
  <c r="BR10" i="22"/>
  <c r="BR11" i="22"/>
  <c r="BR12" i="22"/>
  <c r="BR13" i="22"/>
  <c r="BR14" i="22"/>
  <c r="BR15" i="22"/>
  <c r="BR16" i="22"/>
  <c r="BR17" i="22"/>
  <c r="BR18" i="22"/>
  <c r="BR19" i="22"/>
  <c r="BR20" i="22"/>
  <c r="BR21" i="22"/>
  <c r="BR22" i="22"/>
  <c r="BR23" i="22"/>
  <c r="BR24" i="22"/>
  <c r="BR25" i="22"/>
  <c r="BR26" i="22"/>
  <c r="BR27" i="22"/>
  <c r="BR28" i="22"/>
  <c r="BR29" i="22"/>
  <c r="BR30" i="22"/>
  <c r="BR31" i="22"/>
  <c r="BR32" i="22"/>
  <c r="BR33" i="22"/>
  <c r="BR34" i="22"/>
  <c r="BR35" i="22"/>
  <c r="BR36" i="22"/>
  <c r="BR37" i="22"/>
  <c r="BR38" i="22"/>
  <c r="BR39" i="22"/>
  <c r="BR40" i="22"/>
  <c r="BR41" i="22"/>
  <c r="BR42" i="22"/>
  <c r="BR43" i="22"/>
  <c r="BR44" i="22"/>
  <c r="BR45" i="22"/>
  <c r="BR46" i="22"/>
  <c r="BR47" i="22"/>
  <c r="BR48" i="22"/>
  <c r="BR50" i="22"/>
  <c r="BR52" i="22"/>
  <c r="BR54" i="22"/>
  <c r="BR56" i="22"/>
  <c r="BR57" i="22"/>
  <c r="BS57" i="22"/>
  <c r="BT57" i="22"/>
  <c r="BU58" i="22"/>
  <c r="BU9" i="22"/>
  <c r="BU10" i="22"/>
  <c r="BU11" i="22"/>
  <c r="BU12" i="22"/>
  <c r="BU13" i="22"/>
  <c r="BU14" i="22"/>
  <c r="BU15" i="22"/>
  <c r="BU16" i="22"/>
  <c r="BU17" i="22"/>
  <c r="BU18" i="22"/>
  <c r="BU19" i="22"/>
  <c r="BU20" i="22"/>
  <c r="BU21" i="22"/>
  <c r="BU22" i="22"/>
  <c r="BU23" i="22"/>
  <c r="BU24" i="22"/>
  <c r="BU25" i="22"/>
  <c r="BU26" i="22"/>
  <c r="BU27" i="22"/>
  <c r="BU28" i="22"/>
  <c r="BU29" i="22"/>
  <c r="BU30" i="22"/>
  <c r="BU31" i="22"/>
  <c r="BU32" i="22"/>
  <c r="BU33" i="22"/>
  <c r="BU34" i="22"/>
  <c r="BU35" i="22"/>
  <c r="BU36" i="22"/>
  <c r="BU37" i="22"/>
  <c r="BU38" i="22"/>
  <c r="BU39" i="22"/>
  <c r="BU40" i="22"/>
  <c r="BU41" i="22"/>
  <c r="BU42" i="22"/>
  <c r="BU43" i="22"/>
  <c r="BU44" i="22"/>
  <c r="BU45" i="22"/>
  <c r="BU46" i="22"/>
  <c r="BU47" i="22"/>
  <c r="BU48" i="22"/>
  <c r="BU50" i="22"/>
  <c r="BU52" i="22"/>
  <c r="BU54" i="22"/>
  <c r="BU56" i="22"/>
  <c r="BU57" i="22"/>
  <c r="BV57" i="22"/>
  <c r="BW57" i="22"/>
  <c r="BX58" i="22"/>
  <c r="BX9" i="22"/>
  <c r="BX10" i="22"/>
  <c r="BX11" i="22"/>
  <c r="BX12" i="22"/>
  <c r="BX13" i="22"/>
  <c r="BX14" i="22"/>
  <c r="BX15" i="22"/>
  <c r="BX16" i="22"/>
  <c r="BX17" i="22"/>
  <c r="BX18" i="22"/>
  <c r="BX19" i="22"/>
  <c r="BX20" i="22"/>
  <c r="BX21" i="22"/>
  <c r="BX22" i="22"/>
  <c r="BX23" i="22"/>
  <c r="BX24" i="22"/>
  <c r="BX25" i="22"/>
  <c r="BX26" i="22"/>
  <c r="BX27" i="22"/>
  <c r="BX28" i="22"/>
  <c r="BX29" i="22"/>
  <c r="BX30" i="22"/>
  <c r="BX31" i="22"/>
  <c r="BX32" i="22"/>
  <c r="BX33" i="22"/>
  <c r="BX34" i="22"/>
  <c r="BX35" i="22"/>
  <c r="BX36" i="22"/>
  <c r="BX37" i="22"/>
  <c r="BX38" i="22"/>
  <c r="BX39" i="22"/>
  <c r="BX40" i="22"/>
  <c r="BX41" i="22"/>
  <c r="BX42" i="22"/>
  <c r="BX43" i="22"/>
  <c r="BX44" i="22"/>
  <c r="BX45" i="22"/>
  <c r="BX46" i="22"/>
  <c r="BX47" i="22"/>
  <c r="BX48" i="22"/>
  <c r="BX50" i="22"/>
  <c r="BX52" i="22"/>
  <c r="BX54" i="22"/>
  <c r="BX56" i="22"/>
  <c r="BX57" i="22"/>
  <c r="BY57" i="22"/>
  <c r="BZ57" i="22"/>
  <c r="CA58" i="22"/>
  <c r="CA50" i="22"/>
  <c r="CA52" i="22"/>
  <c r="CA54" i="22"/>
  <c r="CA56" i="22"/>
  <c r="CA57" i="22"/>
  <c r="CB58" i="22"/>
  <c r="CB50" i="22"/>
  <c r="CB52" i="22"/>
  <c r="CB54" i="22"/>
  <c r="CB56" i="22"/>
  <c r="CB57" i="22"/>
  <c r="CC58" i="22"/>
  <c r="CC9" i="22"/>
  <c r="CC10" i="22"/>
  <c r="CC11" i="22"/>
  <c r="CC12" i="22"/>
  <c r="CC13" i="22"/>
  <c r="CC14" i="22"/>
  <c r="CC15" i="22"/>
  <c r="CC16" i="22"/>
  <c r="CC17" i="22"/>
  <c r="CC18" i="22"/>
  <c r="CC19" i="22"/>
  <c r="CC20" i="22"/>
  <c r="CC21" i="22"/>
  <c r="CC22" i="22"/>
  <c r="CC23" i="22"/>
  <c r="CC24" i="22"/>
  <c r="CC25" i="22"/>
  <c r="CC26" i="22"/>
  <c r="CC27" i="22"/>
  <c r="CC28" i="22"/>
  <c r="CC29" i="22"/>
  <c r="CC30" i="22"/>
  <c r="CC31" i="22"/>
  <c r="CC32" i="22"/>
  <c r="CC33" i="22"/>
  <c r="CC34" i="22"/>
  <c r="CC35" i="22"/>
  <c r="CC36" i="22"/>
  <c r="CC37" i="22"/>
  <c r="CC38" i="22"/>
  <c r="CC39" i="22"/>
  <c r="CC40" i="22"/>
  <c r="CC41" i="22"/>
  <c r="CC42" i="22"/>
  <c r="CC43" i="22"/>
  <c r="CC44" i="22"/>
  <c r="CC45" i="22"/>
  <c r="CC46" i="22"/>
  <c r="CC47" i="22"/>
  <c r="CC48" i="22"/>
  <c r="CC50" i="22"/>
  <c r="CC52" i="22"/>
  <c r="CC54" i="22"/>
  <c r="CC56" i="22"/>
  <c r="CC57" i="22"/>
  <c r="CD57" i="22"/>
  <c r="CE57" i="22"/>
  <c r="CF58" i="22"/>
  <c r="CF9" i="22"/>
  <c r="CF10" i="22"/>
  <c r="CF11" i="22"/>
  <c r="CF12" i="22"/>
  <c r="CF13" i="22"/>
  <c r="CF14" i="22"/>
  <c r="CF15" i="22"/>
  <c r="CF16" i="22"/>
  <c r="CF17" i="22"/>
  <c r="CF18" i="22"/>
  <c r="CF19" i="22"/>
  <c r="CF20" i="22"/>
  <c r="CF21" i="22"/>
  <c r="CF22" i="22"/>
  <c r="CF23" i="22"/>
  <c r="CF24" i="22"/>
  <c r="CF25" i="22"/>
  <c r="CF26" i="22"/>
  <c r="CF27" i="22"/>
  <c r="CF28" i="22"/>
  <c r="CF29" i="22"/>
  <c r="CF30" i="22"/>
  <c r="CF31" i="22"/>
  <c r="CF32" i="22"/>
  <c r="CF33" i="22"/>
  <c r="CF34" i="22"/>
  <c r="CF35" i="22"/>
  <c r="CF36" i="22"/>
  <c r="CF37" i="22"/>
  <c r="CF38" i="22"/>
  <c r="CF39" i="22"/>
  <c r="CF40" i="22"/>
  <c r="CF41" i="22"/>
  <c r="CF42" i="22"/>
  <c r="CF43" i="22"/>
  <c r="CF44" i="22"/>
  <c r="CF45" i="22"/>
  <c r="CF46" i="22"/>
  <c r="CF47" i="22"/>
  <c r="CF48" i="22"/>
  <c r="CF50" i="22"/>
  <c r="CF52" i="22"/>
  <c r="CF54" i="22"/>
  <c r="CF56" i="22"/>
  <c r="CF57" i="22"/>
  <c r="CG57" i="22"/>
  <c r="CH57" i="22"/>
  <c r="CI58" i="22"/>
  <c r="CI9" i="22"/>
  <c r="CI10" i="22"/>
  <c r="CI11" i="22"/>
  <c r="CI12" i="22"/>
  <c r="CI13" i="22"/>
  <c r="CI14" i="22"/>
  <c r="CI15" i="22"/>
  <c r="CI16" i="22"/>
  <c r="CI17" i="22"/>
  <c r="CI18" i="22"/>
  <c r="CI19" i="22"/>
  <c r="CI20" i="22"/>
  <c r="CI21" i="22"/>
  <c r="CI22" i="22"/>
  <c r="CI23" i="22"/>
  <c r="CI24" i="22"/>
  <c r="CI25" i="22"/>
  <c r="CI26" i="22"/>
  <c r="CI27" i="22"/>
  <c r="CI28" i="22"/>
  <c r="CI29" i="22"/>
  <c r="CI30" i="22"/>
  <c r="CI31" i="22"/>
  <c r="CI32" i="22"/>
  <c r="CI33" i="22"/>
  <c r="CI34" i="22"/>
  <c r="CI35" i="22"/>
  <c r="CI36" i="22"/>
  <c r="CI37" i="22"/>
  <c r="CI38" i="22"/>
  <c r="CI39" i="22"/>
  <c r="CI40" i="22"/>
  <c r="CI41" i="22"/>
  <c r="CI42" i="22"/>
  <c r="CI43" i="22"/>
  <c r="CI44" i="22"/>
  <c r="CI45" i="22"/>
  <c r="CI46" i="22"/>
  <c r="CI47" i="22"/>
  <c r="CI48" i="22"/>
  <c r="CI50" i="22"/>
  <c r="CI52" i="22"/>
  <c r="CI54" i="22"/>
  <c r="CI56" i="22"/>
  <c r="CI57" i="22"/>
  <c r="CJ57" i="22"/>
  <c r="CK57" i="22"/>
  <c r="CL58" i="22"/>
  <c r="CM9" i="22"/>
  <c r="CL9" i="22"/>
  <c r="CM10" i="22"/>
  <c r="CL10" i="22"/>
  <c r="CM11" i="22"/>
  <c r="CL11" i="22"/>
  <c r="CM12" i="22"/>
  <c r="CL12" i="22"/>
  <c r="CM13" i="22"/>
  <c r="CL13" i="22"/>
  <c r="CM14" i="22"/>
  <c r="CL14" i="22"/>
  <c r="CM15" i="22"/>
  <c r="CL15" i="22"/>
  <c r="CM16" i="22"/>
  <c r="CL16" i="22"/>
  <c r="CM17" i="22"/>
  <c r="CL17" i="22"/>
  <c r="CM18" i="22"/>
  <c r="CL18" i="22"/>
  <c r="CM19" i="22"/>
  <c r="CL19" i="22"/>
  <c r="CM20" i="22"/>
  <c r="CL20" i="22"/>
  <c r="CM21" i="22"/>
  <c r="CL21" i="22"/>
  <c r="CM22" i="22"/>
  <c r="CL22" i="22"/>
  <c r="CM23" i="22"/>
  <c r="CL23" i="22"/>
  <c r="CM24" i="22"/>
  <c r="CL24" i="22"/>
  <c r="CM25" i="22"/>
  <c r="CL25" i="22"/>
  <c r="CM26" i="22"/>
  <c r="CL26" i="22"/>
  <c r="CM27" i="22"/>
  <c r="CL27" i="22"/>
  <c r="CM28" i="22"/>
  <c r="CL28" i="22"/>
  <c r="CM29" i="22"/>
  <c r="CL29" i="22"/>
  <c r="CM30" i="22"/>
  <c r="CL30" i="22"/>
  <c r="CM31" i="22"/>
  <c r="CL31" i="22"/>
  <c r="CM32" i="22"/>
  <c r="CL32" i="22"/>
  <c r="CM33" i="22"/>
  <c r="CL33" i="22"/>
  <c r="CM34" i="22"/>
  <c r="CL34" i="22"/>
  <c r="CM35" i="22"/>
  <c r="CL35" i="22"/>
  <c r="CM36" i="22"/>
  <c r="CL36" i="22"/>
  <c r="CM37" i="22"/>
  <c r="CL37" i="22"/>
  <c r="CM38" i="22"/>
  <c r="CL38" i="22"/>
  <c r="CM39" i="22"/>
  <c r="CL39" i="22"/>
  <c r="CM40" i="22"/>
  <c r="CL40" i="22"/>
  <c r="CM41" i="22"/>
  <c r="CL41" i="22"/>
  <c r="CM42" i="22"/>
  <c r="CL42" i="22"/>
  <c r="CM43" i="22"/>
  <c r="CL43" i="22"/>
  <c r="CM44" i="22"/>
  <c r="CL44" i="22"/>
  <c r="CM45" i="22"/>
  <c r="CL45" i="22"/>
  <c r="CM46" i="22"/>
  <c r="CL46" i="22"/>
  <c r="CM47" i="22"/>
  <c r="CL47" i="22"/>
  <c r="CM48" i="22"/>
  <c r="CL48" i="22"/>
  <c r="CL50" i="22"/>
  <c r="CL52" i="22"/>
  <c r="CL54" i="22"/>
  <c r="CL56" i="22"/>
  <c r="CL57" i="22"/>
  <c r="CM58" i="22"/>
  <c r="CM50" i="22"/>
  <c r="CM52" i="22"/>
  <c r="CM54" i="22"/>
  <c r="CM56" i="22"/>
  <c r="CM57" i="22"/>
  <c r="CN57" i="22"/>
  <c r="CO58" i="22"/>
  <c r="CO9" i="22"/>
  <c r="CO10" i="22"/>
  <c r="CO11" i="22"/>
  <c r="CO12" i="22"/>
  <c r="CO13" i="22"/>
  <c r="CO14" i="22"/>
  <c r="CO15" i="22"/>
  <c r="CO16" i="22"/>
  <c r="CO17" i="22"/>
  <c r="CO18" i="22"/>
  <c r="CO19" i="22"/>
  <c r="CO20" i="22"/>
  <c r="CO21" i="22"/>
  <c r="CO22" i="22"/>
  <c r="CO23" i="22"/>
  <c r="CO24" i="22"/>
  <c r="CO25" i="22"/>
  <c r="CO26" i="22"/>
  <c r="CO27" i="22"/>
  <c r="CO28" i="22"/>
  <c r="CO29" i="22"/>
  <c r="CO30" i="22"/>
  <c r="CO31" i="22"/>
  <c r="CO32" i="22"/>
  <c r="CO33" i="22"/>
  <c r="CO34" i="22"/>
  <c r="CO35" i="22"/>
  <c r="CO36" i="22"/>
  <c r="CO37" i="22"/>
  <c r="CO38" i="22"/>
  <c r="CO39" i="22"/>
  <c r="CO40" i="22"/>
  <c r="CO41" i="22"/>
  <c r="CO42" i="22"/>
  <c r="CO43" i="22"/>
  <c r="CO44" i="22"/>
  <c r="CO45" i="22"/>
  <c r="CO46" i="22"/>
  <c r="CO47" i="22"/>
  <c r="CO48" i="22"/>
  <c r="CO50" i="22"/>
  <c r="CO52" i="22"/>
  <c r="CO54" i="22"/>
  <c r="CO56" i="22"/>
  <c r="CO57" i="22"/>
  <c r="CP57" i="22"/>
  <c r="CQ57" i="22"/>
  <c r="CR58" i="22"/>
  <c r="CR9" i="22"/>
  <c r="CR10" i="22"/>
  <c r="CR11" i="22"/>
  <c r="CR12" i="22"/>
  <c r="CR13" i="22"/>
  <c r="CR14" i="22"/>
  <c r="CR15" i="22"/>
  <c r="CR16" i="22"/>
  <c r="CR17" i="22"/>
  <c r="CR18" i="22"/>
  <c r="CR19" i="22"/>
  <c r="CR20" i="22"/>
  <c r="CR21" i="22"/>
  <c r="CR22" i="22"/>
  <c r="CR23" i="22"/>
  <c r="CR24" i="22"/>
  <c r="CR25" i="22"/>
  <c r="CR26" i="22"/>
  <c r="CR27" i="22"/>
  <c r="CR28" i="22"/>
  <c r="CR29" i="22"/>
  <c r="CR30" i="22"/>
  <c r="CR31" i="22"/>
  <c r="CR32" i="22"/>
  <c r="CR33" i="22"/>
  <c r="CR34" i="22"/>
  <c r="CR35" i="22"/>
  <c r="CR36" i="22"/>
  <c r="CR37" i="22"/>
  <c r="CR38" i="22"/>
  <c r="CR39" i="22"/>
  <c r="CR40" i="22"/>
  <c r="CR41" i="22"/>
  <c r="CR42" i="22"/>
  <c r="CR43" i="22"/>
  <c r="CR44" i="22"/>
  <c r="CR45" i="22"/>
  <c r="CR46" i="22"/>
  <c r="CR47" i="22"/>
  <c r="CR48" i="22"/>
  <c r="CR50" i="22"/>
  <c r="CR52" i="22"/>
  <c r="CR54" i="22"/>
  <c r="CR56" i="22"/>
  <c r="CR57" i="22"/>
  <c r="CS57" i="22"/>
  <c r="CT57" i="22"/>
  <c r="CU58" i="22"/>
  <c r="CU50" i="22"/>
  <c r="CU52" i="22"/>
  <c r="CU54" i="22"/>
  <c r="CU56" i="22"/>
  <c r="CU57" i="22"/>
  <c r="CV58" i="22"/>
  <c r="CV50" i="22"/>
  <c r="CV52" i="22"/>
  <c r="CV54" i="22"/>
  <c r="CV56" i="22"/>
  <c r="CV57" i="22"/>
  <c r="BJ55" i="22"/>
  <c r="BK55" i="22"/>
  <c r="BL55" i="22"/>
  <c r="BM55" i="22"/>
  <c r="BN55" i="22"/>
  <c r="BO55" i="22"/>
  <c r="BP55" i="22"/>
  <c r="BQ55" i="22"/>
  <c r="BR55" i="22"/>
  <c r="BS55" i="22"/>
  <c r="BT55" i="22"/>
  <c r="BU55" i="22"/>
  <c r="BV55" i="22"/>
  <c r="BW55" i="22"/>
  <c r="BX55" i="22"/>
  <c r="BY55" i="22"/>
  <c r="BZ55" i="22"/>
  <c r="CA55" i="22"/>
  <c r="CB55" i="22"/>
  <c r="CC55" i="22"/>
  <c r="CD55" i="22"/>
  <c r="CE55" i="22"/>
  <c r="CF55" i="22"/>
  <c r="CG55" i="22"/>
  <c r="CH55" i="22"/>
  <c r="CI55" i="22"/>
  <c r="CJ55" i="22"/>
  <c r="CK55" i="22"/>
  <c r="CL55" i="22"/>
  <c r="CM55" i="22"/>
  <c r="CN55" i="22"/>
  <c r="CO55" i="22"/>
  <c r="CP55" i="22"/>
  <c r="CQ55" i="22"/>
  <c r="CR55" i="22"/>
  <c r="CS55" i="22"/>
  <c r="CT55" i="22"/>
  <c r="CU55" i="22"/>
  <c r="CV55" i="22"/>
  <c r="BJ53" i="22"/>
  <c r="BK53" i="22"/>
  <c r="BL53" i="22"/>
  <c r="BM53" i="22"/>
  <c r="BN53" i="22"/>
  <c r="BO53" i="22"/>
  <c r="BP53" i="22"/>
  <c r="BQ53" i="22"/>
  <c r="BR53" i="22"/>
  <c r="BS53" i="22"/>
  <c r="BT53" i="22"/>
  <c r="BU53" i="22"/>
  <c r="BV53" i="22"/>
  <c r="BW53" i="22"/>
  <c r="BX53" i="22"/>
  <c r="BY53" i="22"/>
  <c r="BZ53" i="22"/>
  <c r="CA53" i="22"/>
  <c r="CB53" i="22"/>
  <c r="CC53" i="22"/>
  <c r="CD53" i="22"/>
  <c r="CE53" i="22"/>
  <c r="CF53" i="22"/>
  <c r="CG53" i="22"/>
  <c r="CH53" i="22"/>
  <c r="CI53" i="22"/>
  <c r="CJ53" i="22"/>
  <c r="CK53" i="22"/>
  <c r="CL53" i="22"/>
  <c r="CM53" i="22"/>
  <c r="CN53" i="22"/>
  <c r="CO53" i="22"/>
  <c r="CP53" i="22"/>
  <c r="CQ53" i="22"/>
  <c r="CR53" i="22"/>
  <c r="CS53" i="22"/>
  <c r="CT53" i="22"/>
  <c r="CU53" i="22"/>
  <c r="CV53" i="22"/>
  <c r="BJ51" i="22"/>
  <c r="BK51" i="22"/>
  <c r="BL51" i="22"/>
  <c r="BM51" i="22"/>
  <c r="BN51" i="22"/>
  <c r="BO51" i="22"/>
  <c r="BP51" i="22"/>
  <c r="BQ51" i="22"/>
  <c r="BR51" i="22"/>
  <c r="BS51" i="22"/>
  <c r="BT51" i="22"/>
  <c r="BU51" i="22"/>
  <c r="BV51" i="22"/>
  <c r="BW51" i="22"/>
  <c r="BX51" i="22"/>
  <c r="BY51" i="22"/>
  <c r="BZ51" i="22"/>
  <c r="CA51" i="22"/>
  <c r="CB51" i="22"/>
  <c r="CC51" i="22"/>
  <c r="CD51" i="22"/>
  <c r="CE51" i="22"/>
  <c r="CF51" i="22"/>
  <c r="CG51" i="22"/>
  <c r="CH51" i="22"/>
  <c r="CI51" i="22"/>
  <c r="CJ51" i="22"/>
  <c r="CK51" i="22"/>
  <c r="CL51" i="22"/>
  <c r="CM51" i="22"/>
  <c r="CN51" i="22"/>
  <c r="CO51" i="22"/>
  <c r="CP51" i="22"/>
  <c r="CQ51" i="22"/>
  <c r="CR51" i="22"/>
  <c r="CS51" i="22"/>
  <c r="CT51" i="22"/>
  <c r="CU51" i="22"/>
  <c r="CV51" i="22"/>
  <c r="A8" i="21"/>
  <c r="A9" i="21"/>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D56" i="21"/>
  <c r="AE56" i="21"/>
  <c r="AF57" i="21"/>
  <c r="AF8" i="21"/>
  <c r="AF9" i="21"/>
  <c r="AF10" i="21"/>
  <c r="AF11" i="21"/>
  <c r="AF12" i="21"/>
  <c r="AF13" i="21"/>
  <c r="AF14" i="21"/>
  <c r="AF15" i="21"/>
  <c r="AF16" i="21"/>
  <c r="AF17" i="21"/>
  <c r="AF18" i="21"/>
  <c r="AF19" i="21"/>
  <c r="AF20" i="21"/>
  <c r="AF21" i="21"/>
  <c r="AF22" i="21"/>
  <c r="AF23" i="21"/>
  <c r="AF24" i="21"/>
  <c r="AF25" i="21"/>
  <c r="AF26" i="21"/>
  <c r="AF27" i="21"/>
  <c r="AF28" i="21"/>
  <c r="AF29" i="21"/>
  <c r="AF30" i="21"/>
  <c r="AF31" i="21"/>
  <c r="AF32" i="21"/>
  <c r="AF33" i="21"/>
  <c r="AF34" i="21"/>
  <c r="AF35" i="21"/>
  <c r="AF36" i="21"/>
  <c r="AF37" i="21"/>
  <c r="AF38" i="21"/>
  <c r="AF39" i="21"/>
  <c r="AF40" i="21"/>
  <c r="AF41" i="21"/>
  <c r="AF42" i="21"/>
  <c r="AF43" i="21"/>
  <c r="AF44" i="21"/>
  <c r="AF45" i="21"/>
  <c r="AF46" i="21"/>
  <c r="AF47" i="21"/>
  <c r="AF49" i="21"/>
  <c r="AF51" i="21"/>
  <c r="AF53" i="21"/>
  <c r="AF55" i="21"/>
  <c r="AF56" i="21"/>
  <c r="AG56" i="21"/>
  <c r="AH56" i="21"/>
  <c r="AI57" i="21"/>
  <c r="AI49" i="21"/>
  <c r="AI51" i="21"/>
  <c r="AI53" i="21"/>
  <c r="AI55" i="21"/>
  <c r="AI56" i="21"/>
  <c r="AJ57" i="21"/>
  <c r="AJ49" i="21"/>
  <c r="AJ51" i="21"/>
  <c r="AJ53" i="21"/>
  <c r="AJ55" i="21"/>
  <c r="AJ56" i="21"/>
  <c r="AK57" i="21"/>
  <c r="AK8" i="21"/>
  <c r="AK9" i="21"/>
  <c r="AK10" i="21"/>
  <c r="AK11" i="21"/>
  <c r="AK12" i="21"/>
  <c r="AK13" i="21"/>
  <c r="AK14" i="21"/>
  <c r="AK15" i="21"/>
  <c r="AK16" i="21"/>
  <c r="AK17" i="21"/>
  <c r="AK18" i="21"/>
  <c r="AK19" i="21"/>
  <c r="AK20" i="21"/>
  <c r="AK21" i="21"/>
  <c r="AK22" i="21"/>
  <c r="AK23" i="21"/>
  <c r="AK24" i="21"/>
  <c r="AK25" i="21"/>
  <c r="AK26" i="21"/>
  <c r="AK27" i="21"/>
  <c r="AK28" i="21"/>
  <c r="AK29" i="21"/>
  <c r="AK30" i="21"/>
  <c r="AK31" i="21"/>
  <c r="AK32" i="21"/>
  <c r="AK33" i="21"/>
  <c r="AK34" i="21"/>
  <c r="AK35" i="21"/>
  <c r="AK36" i="21"/>
  <c r="AK37" i="21"/>
  <c r="AK38" i="21"/>
  <c r="AK39" i="21"/>
  <c r="AK40" i="21"/>
  <c r="AK41" i="21"/>
  <c r="AK42" i="21"/>
  <c r="AK43" i="21"/>
  <c r="AK44" i="21"/>
  <c r="AK45" i="21"/>
  <c r="AK46" i="21"/>
  <c r="AK47" i="21"/>
  <c r="AK49" i="21"/>
  <c r="AK51" i="21"/>
  <c r="AK53" i="21"/>
  <c r="AK55" i="21"/>
  <c r="AK56" i="21"/>
  <c r="AL56" i="21"/>
  <c r="AM56" i="21"/>
  <c r="AN57" i="21"/>
  <c r="AN8" i="21"/>
  <c r="AN9" i="21"/>
  <c r="AN10" i="21"/>
  <c r="AN11" i="21"/>
  <c r="AN12" i="21"/>
  <c r="AN13" i="21"/>
  <c r="AN14" i="21"/>
  <c r="AN15" i="21"/>
  <c r="AN16" i="21"/>
  <c r="AN17" i="21"/>
  <c r="AN18" i="21"/>
  <c r="AN19" i="21"/>
  <c r="AN20" i="21"/>
  <c r="AN21" i="21"/>
  <c r="AN22" i="21"/>
  <c r="AN23" i="21"/>
  <c r="AN24" i="21"/>
  <c r="AN25" i="21"/>
  <c r="AN26" i="21"/>
  <c r="AN27" i="21"/>
  <c r="AN28" i="21"/>
  <c r="AN29" i="21"/>
  <c r="AN30" i="21"/>
  <c r="AN31" i="21"/>
  <c r="AN32" i="21"/>
  <c r="AN33" i="21"/>
  <c r="AN34" i="21"/>
  <c r="AN35" i="21"/>
  <c r="AN36" i="21"/>
  <c r="AN37" i="21"/>
  <c r="AN38" i="21"/>
  <c r="AN39" i="21"/>
  <c r="AN40" i="21"/>
  <c r="AN41" i="21"/>
  <c r="AN42" i="21"/>
  <c r="AN43" i="21"/>
  <c r="AN44" i="21"/>
  <c r="AN45" i="21"/>
  <c r="AN46" i="21"/>
  <c r="AN47" i="21"/>
  <c r="AN49" i="21"/>
  <c r="AN51" i="21"/>
  <c r="AN53" i="21"/>
  <c r="AN55" i="21"/>
  <c r="AN56" i="21"/>
  <c r="AO56" i="21"/>
  <c r="AP56" i="21"/>
  <c r="AQ57" i="21"/>
  <c r="AQ49" i="21"/>
  <c r="AQ51" i="21"/>
  <c r="AQ53" i="21"/>
  <c r="AQ55" i="21"/>
  <c r="AQ56" i="21"/>
  <c r="AR57" i="21"/>
  <c r="AR49" i="21"/>
  <c r="AR51" i="21"/>
  <c r="AR53" i="21"/>
  <c r="AR55" i="21"/>
  <c r="AR56" i="21"/>
  <c r="AD54" i="21"/>
  <c r="AE54" i="21"/>
  <c r="AF54" i="21"/>
  <c r="AG54" i="21"/>
  <c r="AH54" i="21"/>
  <c r="AI54" i="21"/>
  <c r="AJ54" i="21"/>
  <c r="AK54" i="21"/>
  <c r="AL54" i="21"/>
  <c r="AM54" i="21"/>
  <c r="AN54" i="21"/>
  <c r="AO54" i="21"/>
  <c r="AP54" i="21"/>
  <c r="AQ54" i="21"/>
  <c r="AR54" i="21"/>
  <c r="AD52" i="21"/>
  <c r="AE52" i="21"/>
  <c r="AF52" i="21"/>
  <c r="AG52" i="21"/>
  <c r="AH52" i="21"/>
  <c r="AI52" i="21"/>
  <c r="AJ52" i="21"/>
  <c r="AK52" i="21"/>
  <c r="AL52" i="21"/>
  <c r="AM52" i="21"/>
  <c r="AN52" i="21"/>
  <c r="AO52" i="21"/>
  <c r="AP52" i="21"/>
  <c r="AQ52" i="21"/>
  <c r="AR52" i="21"/>
  <c r="AD50" i="21"/>
  <c r="AE50" i="21"/>
  <c r="AF50" i="21"/>
  <c r="AG50" i="21"/>
  <c r="AH50" i="21"/>
  <c r="AI50" i="21"/>
  <c r="AJ50" i="21"/>
  <c r="AK50" i="21"/>
  <c r="AL50" i="21"/>
  <c r="AM50" i="21"/>
  <c r="AN50" i="21"/>
  <c r="AO50" i="21"/>
  <c r="AP50" i="21"/>
  <c r="AQ50" i="21"/>
  <c r="AR50" i="21"/>
  <c r="A8" i="20"/>
  <c r="A9" i="20"/>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Z56" i="20"/>
  <c r="AA56" i="20"/>
  <c r="AB57" i="20"/>
  <c r="AB8" i="20"/>
  <c r="AB9" i="20"/>
  <c r="AB10" i="20"/>
  <c r="AB11" i="20"/>
  <c r="AB12" i="20"/>
  <c r="AB13" i="20"/>
  <c r="AB14" i="20"/>
  <c r="AB15" i="20"/>
  <c r="AB16" i="20"/>
  <c r="AB17" i="20"/>
  <c r="AB18" i="20"/>
  <c r="AB19" i="20"/>
  <c r="AB20" i="20"/>
  <c r="AB21"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9" i="20"/>
  <c r="AB51" i="20"/>
  <c r="AB53" i="20"/>
  <c r="AB55" i="20"/>
  <c r="AB56" i="20"/>
  <c r="AC56" i="20"/>
  <c r="AD56" i="20"/>
  <c r="AE57" i="20"/>
  <c r="AE49" i="20"/>
  <c r="AE51" i="20"/>
  <c r="AE53" i="20"/>
  <c r="AE55" i="20"/>
  <c r="AE56" i="20"/>
  <c r="AF57" i="20"/>
  <c r="AF49" i="20"/>
  <c r="AF51" i="20"/>
  <c r="AF53" i="20"/>
  <c r="AF55" i="20"/>
  <c r="AF56" i="20"/>
  <c r="AG57" i="20"/>
  <c r="AG8" i="20"/>
  <c r="AG9" i="20"/>
  <c r="AG10" i="20"/>
  <c r="AG11" i="20"/>
  <c r="AG12" i="20"/>
  <c r="AG13" i="20"/>
  <c r="AG14" i="20"/>
  <c r="AG15" i="20"/>
  <c r="AG16" i="20"/>
  <c r="AG17" i="20"/>
  <c r="AG18" i="20"/>
  <c r="AG19" i="20"/>
  <c r="AG20" i="20"/>
  <c r="AG21" i="20"/>
  <c r="AG22" i="20"/>
  <c r="AG23" i="20"/>
  <c r="AG24" i="20"/>
  <c r="AG25" i="20"/>
  <c r="AG26" i="20"/>
  <c r="AG27" i="20"/>
  <c r="AG28" i="20"/>
  <c r="AG29" i="20"/>
  <c r="AG30" i="20"/>
  <c r="AG31" i="20"/>
  <c r="AG32" i="20"/>
  <c r="AG33" i="20"/>
  <c r="AG34" i="20"/>
  <c r="AG35" i="20"/>
  <c r="AG36" i="20"/>
  <c r="AG37" i="20"/>
  <c r="AG38" i="20"/>
  <c r="AG39" i="20"/>
  <c r="AG40" i="20"/>
  <c r="AG41" i="20"/>
  <c r="AG42" i="20"/>
  <c r="AG43" i="20"/>
  <c r="AG44" i="20"/>
  <c r="AG45" i="20"/>
  <c r="AG46" i="20"/>
  <c r="AG47" i="20"/>
  <c r="AG49" i="20"/>
  <c r="AG51" i="20"/>
  <c r="AG53" i="20"/>
  <c r="AG55" i="20"/>
  <c r="AG56" i="20"/>
  <c r="AH56" i="20"/>
  <c r="AI56" i="20"/>
  <c r="AJ57" i="20"/>
  <c r="AJ8" i="20"/>
  <c r="AJ9" i="20"/>
  <c r="AJ10" i="20"/>
  <c r="AJ11" i="20"/>
  <c r="AJ12" i="20"/>
  <c r="AJ13" i="20"/>
  <c r="AJ14" i="20"/>
  <c r="AJ15" i="20"/>
  <c r="AJ16" i="20"/>
  <c r="AJ17" i="20"/>
  <c r="AJ18" i="20"/>
  <c r="AJ19" i="20"/>
  <c r="AJ20" i="20"/>
  <c r="AJ21" i="20"/>
  <c r="AJ22" i="20"/>
  <c r="AJ23" i="20"/>
  <c r="AJ24" i="20"/>
  <c r="AJ25" i="20"/>
  <c r="AJ26" i="20"/>
  <c r="AJ27" i="20"/>
  <c r="AJ28" i="20"/>
  <c r="AJ29" i="20"/>
  <c r="AJ30" i="20"/>
  <c r="AJ31" i="20"/>
  <c r="AJ32" i="20"/>
  <c r="AJ33" i="20"/>
  <c r="AJ34" i="20"/>
  <c r="AJ35" i="20"/>
  <c r="AJ36" i="20"/>
  <c r="AJ37" i="20"/>
  <c r="AJ38" i="20"/>
  <c r="AJ39" i="20"/>
  <c r="AJ40" i="20"/>
  <c r="AJ41" i="20"/>
  <c r="AJ42" i="20"/>
  <c r="AJ43" i="20"/>
  <c r="AJ44" i="20"/>
  <c r="AJ45" i="20"/>
  <c r="AJ46" i="20"/>
  <c r="AJ47" i="20"/>
  <c r="AJ49" i="20"/>
  <c r="AJ51" i="20"/>
  <c r="AJ53" i="20"/>
  <c r="AJ55" i="20"/>
  <c r="AJ56" i="20"/>
  <c r="AK56" i="20"/>
  <c r="AL56" i="20"/>
  <c r="AM57" i="20"/>
  <c r="AM49" i="20"/>
  <c r="AM51" i="20"/>
  <c r="AM53" i="20"/>
  <c r="AM55" i="20"/>
  <c r="AM56" i="20"/>
  <c r="AN57" i="20"/>
  <c r="AN49" i="20"/>
  <c r="AN51" i="20"/>
  <c r="AN53" i="20"/>
  <c r="AN55" i="20"/>
  <c r="AN56" i="20"/>
  <c r="Z54" i="20"/>
  <c r="AA54" i="20"/>
  <c r="AB54" i="20"/>
  <c r="AC54" i="20"/>
  <c r="AD54" i="20"/>
  <c r="AE54" i="20"/>
  <c r="AF54" i="20"/>
  <c r="AG54" i="20"/>
  <c r="AH54" i="20"/>
  <c r="AI54" i="20"/>
  <c r="AJ54" i="20"/>
  <c r="AK54" i="20"/>
  <c r="AL54" i="20"/>
  <c r="AM54" i="20"/>
  <c r="AN54" i="20"/>
  <c r="Z52" i="20"/>
  <c r="AA52" i="20"/>
  <c r="AB52" i="20"/>
  <c r="AC52" i="20"/>
  <c r="AD52" i="20"/>
  <c r="AE52" i="20"/>
  <c r="AF52" i="20"/>
  <c r="AG52" i="20"/>
  <c r="AH52" i="20"/>
  <c r="AI52" i="20"/>
  <c r="AJ52" i="20"/>
  <c r="AK52" i="20"/>
  <c r="AL52" i="20"/>
  <c r="AM52" i="20"/>
  <c r="AN52" i="20"/>
  <c r="Z50" i="20"/>
  <c r="AA50" i="20"/>
  <c r="AB50" i="20"/>
  <c r="AC50" i="20"/>
  <c r="AD50" i="20"/>
  <c r="AE50" i="20"/>
  <c r="AF50" i="20"/>
  <c r="AG50" i="20"/>
  <c r="AH50" i="20"/>
  <c r="AI50" i="20"/>
  <c r="AJ50" i="20"/>
  <c r="AK50" i="20"/>
  <c r="AL50" i="20"/>
  <c r="AM50" i="20"/>
  <c r="AN50" i="20"/>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L57" i="19"/>
  <c r="AM57" i="19"/>
  <c r="AN58" i="19"/>
  <c r="AN9" i="19"/>
  <c r="AN10" i="19"/>
  <c r="AN11" i="19"/>
  <c r="AN12" i="19"/>
  <c r="AN13" i="19"/>
  <c r="AN14" i="19"/>
  <c r="AN15" i="19"/>
  <c r="AN16" i="19"/>
  <c r="AN17" i="19"/>
  <c r="AN18" i="19"/>
  <c r="AN19" i="19"/>
  <c r="AN20" i="19"/>
  <c r="AN21" i="19"/>
  <c r="AN22" i="19"/>
  <c r="AN23" i="19"/>
  <c r="AN24" i="19"/>
  <c r="AN25" i="19"/>
  <c r="AN26" i="19"/>
  <c r="AN27" i="19"/>
  <c r="AN28" i="19"/>
  <c r="AN29" i="19"/>
  <c r="AN30" i="19"/>
  <c r="AN31" i="19"/>
  <c r="AN32" i="19"/>
  <c r="AN33" i="19"/>
  <c r="AN34" i="19"/>
  <c r="AN35" i="19"/>
  <c r="AN36" i="19"/>
  <c r="AN37" i="19"/>
  <c r="AN38" i="19"/>
  <c r="AN39" i="19"/>
  <c r="AN40" i="19"/>
  <c r="AN41" i="19"/>
  <c r="AN42" i="19"/>
  <c r="AN43" i="19"/>
  <c r="AN44" i="19"/>
  <c r="AN45" i="19"/>
  <c r="AN46" i="19"/>
  <c r="AN47" i="19"/>
  <c r="AN48" i="19"/>
  <c r="AN50" i="19"/>
  <c r="AN52" i="19"/>
  <c r="AN54" i="19"/>
  <c r="AN56" i="19"/>
  <c r="AN57" i="19"/>
  <c r="AO57" i="19"/>
  <c r="AP57" i="19"/>
  <c r="AQ58" i="19"/>
  <c r="AQ9" i="19"/>
  <c r="AQ10" i="19"/>
  <c r="AQ11" i="19"/>
  <c r="AQ12" i="19"/>
  <c r="AQ13" i="19"/>
  <c r="AQ14" i="19"/>
  <c r="AQ15" i="19"/>
  <c r="AQ16" i="19"/>
  <c r="AQ17" i="19"/>
  <c r="AQ18" i="19"/>
  <c r="AQ19" i="19"/>
  <c r="AQ20" i="19"/>
  <c r="AQ21" i="19"/>
  <c r="AQ22" i="19"/>
  <c r="AQ23" i="19"/>
  <c r="AQ24" i="19"/>
  <c r="AQ25" i="19"/>
  <c r="AQ26" i="19"/>
  <c r="AQ27" i="19"/>
  <c r="AQ28" i="19"/>
  <c r="AQ29" i="19"/>
  <c r="AQ30" i="19"/>
  <c r="AQ31" i="19"/>
  <c r="AQ32" i="19"/>
  <c r="AQ33" i="19"/>
  <c r="AQ34" i="19"/>
  <c r="AQ35" i="19"/>
  <c r="AQ36" i="19"/>
  <c r="AQ37" i="19"/>
  <c r="AQ38" i="19"/>
  <c r="AQ39" i="19"/>
  <c r="AQ40" i="19"/>
  <c r="AQ41" i="19"/>
  <c r="AQ42" i="19"/>
  <c r="AQ43" i="19"/>
  <c r="AQ44" i="19"/>
  <c r="AQ45" i="19"/>
  <c r="AQ46" i="19"/>
  <c r="AQ47" i="19"/>
  <c r="AQ48" i="19"/>
  <c r="AQ50" i="19"/>
  <c r="AQ52" i="19"/>
  <c r="AQ54" i="19"/>
  <c r="AQ56" i="19"/>
  <c r="AQ57" i="19"/>
  <c r="AR57" i="19"/>
  <c r="AS57" i="19"/>
  <c r="AT58" i="19"/>
  <c r="AT9" i="19"/>
  <c r="AT10" i="19"/>
  <c r="AT11" i="19"/>
  <c r="AT12" i="19"/>
  <c r="AT13" i="19"/>
  <c r="AT14" i="19"/>
  <c r="AT15" i="19"/>
  <c r="AT16" i="19"/>
  <c r="AT17" i="19"/>
  <c r="AT18" i="19"/>
  <c r="AT19" i="19"/>
  <c r="AT20" i="19"/>
  <c r="AT21" i="19"/>
  <c r="AT22" i="19"/>
  <c r="AT23" i="19"/>
  <c r="AT24" i="19"/>
  <c r="AT25" i="19"/>
  <c r="AT26" i="19"/>
  <c r="AT27" i="19"/>
  <c r="AT28" i="19"/>
  <c r="AT29" i="19"/>
  <c r="AT30" i="19"/>
  <c r="AT31" i="19"/>
  <c r="AT32" i="19"/>
  <c r="AT33" i="19"/>
  <c r="AT34" i="19"/>
  <c r="AT35" i="19"/>
  <c r="AT36" i="19"/>
  <c r="AT37" i="19"/>
  <c r="AT38" i="19"/>
  <c r="AT39" i="19"/>
  <c r="AT40" i="19"/>
  <c r="AT41" i="19"/>
  <c r="AT42" i="19"/>
  <c r="AT43" i="19"/>
  <c r="AT44" i="19"/>
  <c r="AT45" i="19"/>
  <c r="AT46" i="19"/>
  <c r="AT47" i="19"/>
  <c r="AT48" i="19"/>
  <c r="AT50" i="19"/>
  <c r="AT52" i="19"/>
  <c r="AT54" i="19"/>
  <c r="AT56" i="19"/>
  <c r="AT57" i="19"/>
  <c r="AU57" i="19"/>
  <c r="AV57" i="19"/>
  <c r="AW58" i="19"/>
  <c r="AW9" i="19"/>
  <c r="AW10" i="19"/>
  <c r="AW11" i="19"/>
  <c r="AW12" i="19"/>
  <c r="AW13" i="19"/>
  <c r="AW14" i="19"/>
  <c r="AW15" i="19"/>
  <c r="AW16" i="19"/>
  <c r="AW17" i="19"/>
  <c r="AW18" i="19"/>
  <c r="AW19" i="19"/>
  <c r="AW20" i="19"/>
  <c r="AW21" i="19"/>
  <c r="AW22" i="19"/>
  <c r="AW23" i="19"/>
  <c r="AW24" i="19"/>
  <c r="AW25" i="19"/>
  <c r="AW26" i="19"/>
  <c r="AW27" i="19"/>
  <c r="AW28" i="19"/>
  <c r="AW29" i="19"/>
  <c r="AW30" i="19"/>
  <c r="AW31" i="19"/>
  <c r="AW32" i="19"/>
  <c r="AW33" i="19"/>
  <c r="AW34" i="19"/>
  <c r="AW35" i="19"/>
  <c r="AW36" i="19"/>
  <c r="AW37" i="19"/>
  <c r="AW38" i="19"/>
  <c r="AW39" i="19"/>
  <c r="AW40" i="19"/>
  <c r="AW41" i="19"/>
  <c r="AW42" i="19"/>
  <c r="AW43" i="19"/>
  <c r="AW44" i="19"/>
  <c r="AW45" i="19"/>
  <c r="AW46" i="19"/>
  <c r="AW47" i="19"/>
  <c r="AW48" i="19"/>
  <c r="AW50" i="19"/>
  <c r="AW52" i="19"/>
  <c r="AW54" i="19"/>
  <c r="AW56" i="19"/>
  <c r="AW57" i="19"/>
  <c r="AX57" i="19"/>
  <c r="AY57" i="19"/>
  <c r="AZ58" i="19"/>
  <c r="AZ9" i="19"/>
  <c r="AZ10" i="19"/>
  <c r="AZ11" i="19"/>
  <c r="AZ12" i="19"/>
  <c r="AZ13" i="19"/>
  <c r="AZ14" i="19"/>
  <c r="AZ15" i="19"/>
  <c r="AZ16" i="19"/>
  <c r="AZ17" i="19"/>
  <c r="AZ18" i="19"/>
  <c r="AZ19" i="19"/>
  <c r="AZ20" i="19"/>
  <c r="AZ21" i="19"/>
  <c r="AZ22" i="19"/>
  <c r="AZ23" i="19"/>
  <c r="AZ24" i="19"/>
  <c r="AZ25" i="19"/>
  <c r="AZ26" i="19"/>
  <c r="AZ27" i="19"/>
  <c r="AZ28" i="19"/>
  <c r="AZ29" i="19"/>
  <c r="AZ30" i="19"/>
  <c r="AZ31" i="19"/>
  <c r="AZ32" i="19"/>
  <c r="AZ33" i="19"/>
  <c r="AZ34" i="19"/>
  <c r="AZ35" i="19"/>
  <c r="AZ36" i="19"/>
  <c r="AZ37" i="19"/>
  <c r="AZ38" i="19"/>
  <c r="AZ39" i="19"/>
  <c r="AZ40" i="19"/>
  <c r="AZ41" i="19"/>
  <c r="AZ42" i="19"/>
  <c r="AZ43" i="19"/>
  <c r="AZ44" i="19"/>
  <c r="AZ45" i="19"/>
  <c r="AZ46" i="19"/>
  <c r="AZ47" i="19"/>
  <c r="AZ48" i="19"/>
  <c r="AZ50" i="19"/>
  <c r="AZ52" i="19"/>
  <c r="AZ54" i="19"/>
  <c r="AZ56" i="19"/>
  <c r="AZ57" i="19"/>
  <c r="BA57" i="19"/>
  <c r="BB57" i="19"/>
  <c r="BC58" i="19"/>
  <c r="BC50" i="19"/>
  <c r="BC52" i="19"/>
  <c r="BC54" i="19"/>
  <c r="BC56" i="19"/>
  <c r="BC57" i="19"/>
  <c r="BD58" i="19"/>
  <c r="BD50" i="19"/>
  <c r="BD52" i="19"/>
  <c r="BD54" i="19"/>
  <c r="BD56" i="19"/>
  <c r="BD57" i="19"/>
  <c r="BE58" i="19"/>
  <c r="BE9" i="19"/>
  <c r="BE10" i="19"/>
  <c r="BE11" i="19"/>
  <c r="BE12" i="19"/>
  <c r="BE13" i="19"/>
  <c r="BE14" i="19"/>
  <c r="BE15" i="19"/>
  <c r="BE16" i="19"/>
  <c r="BE17" i="19"/>
  <c r="BE18" i="19"/>
  <c r="BE19" i="19"/>
  <c r="BE20" i="19"/>
  <c r="BE21" i="19"/>
  <c r="BE22" i="19"/>
  <c r="BE23" i="19"/>
  <c r="BE24" i="19"/>
  <c r="BE25" i="19"/>
  <c r="BE26" i="19"/>
  <c r="BE27" i="19"/>
  <c r="BE28" i="19"/>
  <c r="BE29" i="19"/>
  <c r="BE30" i="19"/>
  <c r="BE31" i="19"/>
  <c r="BE32" i="19"/>
  <c r="BE33" i="19"/>
  <c r="BE34" i="19"/>
  <c r="BE35" i="19"/>
  <c r="BE36" i="19"/>
  <c r="BE37" i="19"/>
  <c r="BE38" i="19"/>
  <c r="BE39" i="19"/>
  <c r="BE40" i="19"/>
  <c r="BE41" i="19"/>
  <c r="BE42" i="19"/>
  <c r="BE43" i="19"/>
  <c r="BE44" i="19"/>
  <c r="BE45" i="19"/>
  <c r="BE46" i="19"/>
  <c r="BE47" i="19"/>
  <c r="BE48" i="19"/>
  <c r="BE50" i="19"/>
  <c r="BE52" i="19"/>
  <c r="BE54" i="19"/>
  <c r="BE56" i="19"/>
  <c r="BE57" i="19"/>
  <c r="BF57" i="19"/>
  <c r="BG57" i="19"/>
  <c r="BH58" i="19"/>
  <c r="BH9" i="19"/>
  <c r="BH10" i="19"/>
  <c r="BH11" i="19"/>
  <c r="BH12" i="19"/>
  <c r="BH13" i="19"/>
  <c r="BH14" i="19"/>
  <c r="BH15" i="19"/>
  <c r="BH16" i="19"/>
  <c r="BH17" i="19"/>
  <c r="BH18" i="19"/>
  <c r="BH19" i="19"/>
  <c r="BH20" i="19"/>
  <c r="BH21" i="19"/>
  <c r="BH22" i="19"/>
  <c r="BH23" i="19"/>
  <c r="BH24" i="19"/>
  <c r="BH25" i="19"/>
  <c r="BH26" i="19"/>
  <c r="BH27" i="19"/>
  <c r="BH28" i="19"/>
  <c r="BH29" i="19"/>
  <c r="BH30" i="19"/>
  <c r="BH31" i="19"/>
  <c r="BH32" i="19"/>
  <c r="BH33" i="19"/>
  <c r="BH34" i="19"/>
  <c r="BH35" i="19"/>
  <c r="BH36" i="19"/>
  <c r="BH37" i="19"/>
  <c r="BH38" i="19"/>
  <c r="BH39" i="19"/>
  <c r="BH40" i="19"/>
  <c r="BH41" i="19"/>
  <c r="BH42" i="19"/>
  <c r="BH43" i="19"/>
  <c r="BH44" i="19"/>
  <c r="BH45" i="19"/>
  <c r="BH46" i="19"/>
  <c r="BH47" i="19"/>
  <c r="BH48" i="19"/>
  <c r="BH50" i="19"/>
  <c r="BH52" i="19"/>
  <c r="BH54" i="19"/>
  <c r="BH56" i="19"/>
  <c r="BH57" i="19"/>
  <c r="BI57" i="19"/>
  <c r="BJ57" i="19"/>
  <c r="BK58" i="19"/>
  <c r="BK9" i="19"/>
  <c r="BK10" i="19"/>
  <c r="BK11" i="19"/>
  <c r="BK12" i="19"/>
  <c r="BK13" i="19"/>
  <c r="BK14" i="19"/>
  <c r="BK15" i="19"/>
  <c r="BK16" i="19"/>
  <c r="BK17" i="19"/>
  <c r="BK18" i="19"/>
  <c r="BK19" i="19"/>
  <c r="BK20" i="19"/>
  <c r="BK21" i="19"/>
  <c r="BK22" i="19"/>
  <c r="BK23" i="19"/>
  <c r="BK24" i="19"/>
  <c r="BK25" i="19"/>
  <c r="BK26" i="19"/>
  <c r="BK27" i="19"/>
  <c r="BK28" i="19"/>
  <c r="BK29" i="19"/>
  <c r="BK30" i="19"/>
  <c r="BK31" i="19"/>
  <c r="BK32" i="19"/>
  <c r="BK33" i="19"/>
  <c r="BK34" i="19"/>
  <c r="BK35" i="19"/>
  <c r="BK36" i="19"/>
  <c r="BK37" i="19"/>
  <c r="BK38" i="19"/>
  <c r="BK39" i="19"/>
  <c r="BK40" i="19"/>
  <c r="BK41" i="19"/>
  <c r="BK42" i="19"/>
  <c r="BK43" i="19"/>
  <c r="BK44" i="19"/>
  <c r="BK45" i="19"/>
  <c r="BK46" i="19"/>
  <c r="BK47" i="19"/>
  <c r="BK48" i="19"/>
  <c r="BK50" i="19"/>
  <c r="BK52" i="19"/>
  <c r="BK54" i="19"/>
  <c r="BK56" i="19"/>
  <c r="BK57" i="19"/>
  <c r="BL57" i="19"/>
  <c r="BM57" i="19"/>
  <c r="BN58" i="19"/>
  <c r="BN9" i="19"/>
  <c r="BN10" i="19"/>
  <c r="BN11" i="19"/>
  <c r="BN12" i="19"/>
  <c r="BN13" i="19"/>
  <c r="BN14" i="19"/>
  <c r="BN15" i="19"/>
  <c r="BN16" i="19"/>
  <c r="BN17" i="19"/>
  <c r="BN18" i="19"/>
  <c r="BN19" i="19"/>
  <c r="BN20" i="19"/>
  <c r="BN21" i="19"/>
  <c r="BN22" i="19"/>
  <c r="BN23" i="19"/>
  <c r="BN24" i="19"/>
  <c r="BN25" i="19"/>
  <c r="BN26" i="19"/>
  <c r="BN27" i="19"/>
  <c r="BN28" i="19"/>
  <c r="BN29" i="19"/>
  <c r="BN30" i="19"/>
  <c r="BN31" i="19"/>
  <c r="BN32" i="19"/>
  <c r="BN33" i="19"/>
  <c r="BN34" i="19"/>
  <c r="BN35" i="19"/>
  <c r="BN36" i="19"/>
  <c r="BN37" i="19"/>
  <c r="BN38" i="19"/>
  <c r="BN39" i="19"/>
  <c r="BN40" i="19"/>
  <c r="BN41" i="19"/>
  <c r="BN42" i="19"/>
  <c r="BN43" i="19"/>
  <c r="BN44" i="19"/>
  <c r="BN45" i="19"/>
  <c r="BN46" i="19"/>
  <c r="BN47" i="19"/>
  <c r="BN48" i="19"/>
  <c r="BN50" i="19"/>
  <c r="BN52" i="19"/>
  <c r="BN54" i="19"/>
  <c r="BN56" i="19"/>
  <c r="BN57" i="19"/>
  <c r="BO57" i="19"/>
  <c r="BP57" i="19"/>
  <c r="BQ58" i="19"/>
  <c r="BQ9" i="19"/>
  <c r="BQ10" i="19"/>
  <c r="BQ11" i="19"/>
  <c r="BQ12" i="19"/>
  <c r="BQ13" i="19"/>
  <c r="BQ14" i="19"/>
  <c r="BQ15" i="19"/>
  <c r="BQ16" i="19"/>
  <c r="BQ17" i="19"/>
  <c r="BQ18" i="19"/>
  <c r="BQ19" i="19"/>
  <c r="BQ20" i="19"/>
  <c r="BQ21" i="19"/>
  <c r="BQ22" i="19"/>
  <c r="BQ23" i="19"/>
  <c r="BQ24" i="19"/>
  <c r="BQ25" i="19"/>
  <c r="BQ26" i="19"/>
  <c r="BQ27" i="19"/>
  <c r="BQ28" i="19"/>
  <c r="BQ29" i="19"/>
  <c r="BQ30" i="19"/>
  <c r="BQ31" i="19"/>
  <c r="BQ32" i="19"/>
  <c r="BQ33" i="19"/>
  <c r="BQ34" i="19"/>
  <c r="BQ35" i="19"/>
  <c r="BQ36" i="19"/>
  <c r="BQ37" i="19"/>
  <c r="BQ38" i="19"/>
  <c r="BQ39" i="19"/>
  <c r="BQ40" i="19"/>
  <c r="BQ41" i="19"/>
  <c r="BQ42" i="19"/>
  <c r="BQ43" i="19"/>
  <c r="BQ44" i="19"/>
  <c r="BQ45" i="19"/>
  <c r="BQ46" i="19"/>
  <c r="BQ47" i="19"/>
  <c r="BQ48" i="19"/>
  <c r="BQ50" i="19"/>
  <c r="BQ52" i="19"/>
  <c r="BQ54" i="19"/>
  <c r="BQ56" i="19"/>
  <c r="BQ57" i="19"/>
  <c r="BR57" i="19"/>
  <c r="BS57" i="19"/>
  <c r="BT58" i="19"/>
  <c r="BT9" i="19"/>
  <c r="BT10" i="19"/>
  <c r="BT11" i="19"/>
  <c r="BT12" i="19"/>
  <c r="BT13" i="19"/>
  <c r="BT14" i="19"/>
  <c r="BT15" i="19"/>
  <c r="BT16" i="19"/>
  <c r="BT17" i="19"/>
  <c r="BT18" i="19"/>
  <c r="BT19" i="19"/>
  <c r="BT20" i="19"/>
  <c r="BT21" i="19"/>
  <c r="BT22" i="19"/>
  <c r="BT23" i="19"/>
  <c r="BT24" i="19"/>
  <c r="BT25" i="19"/>
  <c r="BT26" i="19"/>
  <c r="BT27" i="19"/>
  <c r="BT28" i="19"/>
  <c r="BT29" i="19"/>
  <c r="BT30" i="19"/>
  <c r="BT31" i="19"/>
  <c r="BT32" i="19"/>
  <c r="BT33" i="19"/>
  <c r="BT34" i="19"/>
  <c r="BT35" i="19"/>
  <c r="BT36" i="19"/>
  <c r="BT37" i="19"/>
  <c r="BT38" i="19"/>
  <c r="BT39" i="19"/>
  <c r="BT40" i="19"/>
  <c r="BT41" i="19"/>
  <c r="BT42" i="19"/>
  <c r="BT43" i="19"/>
  <c r="BT44" i="19"/>
  <c r="BT45" i="19"/>
  <c r="BT46" i="19"/>
  <c r="BT47" i="19"/>
  <c r="BT48" i="19"/>
  <c r="BT50" i="19"/>
  <c r="BT52" i="19"/>
  <c r="BT54" i="19"/>
  <c r="BT56" i="19"/>
  <c r="BT57" i="19"/>
  <c r="BU57" i="19"/>
  <c r="BV57" i="19"/>
  <c r="BW58" i="19"/>
  <c r="BW50" i="19"/>
  <c r="BW52" i="19"/>
  <c r="BW54" i="19"/>
  <c r="BW56" i="19"/>
  <c r="BW57" i="19"/>
  <c r="BX58" i="19"/>
  <c r="BX50" i="19"/>
  <c r="BX52" i="19"/>
  <c r="BX54" i="19"/>
  <c r="BX56" i="19"/>
  <c r="BX57" i="19"/>
  <c r="AL55" i="19"/>
  <c r="AM55" i="19"/>
  <c r="AN55" i="19"/>
  <c r="AO55" i="19"/>
  <c r="AP55" i="19"/>
  <c r="AQ55" i="19"/>
  <c r="AR55" i="19"/>
  <c r="AS55" i="19"/>
  <c r="AT55" i="19"/>
  <c r="AU55" i="19"/>
  <c r="AV55" i="19"/>
  <c r="AW55" i="19"/>
  <c r="AX55" i="19"/>
  <c r="AY55" i="19"/>
  <c r="AZ55" i="19"/>
  <c r="BA55" i="19"/>
  <c r="BB55" i="19"/>
  <c r="BC55" i="19"/>
  <c r="BD55" i="19"/>
  <c r="BE55" i="19"/>
  <c r="BF55" i="19"/>
  <c r="BG55" i="19"/>
  <c r="BH55" i="19"/>
  <c r="BI55" i="19"/>
  <c r="BJ55" i="19"/>
  <c r="BK55" i="19"/>
  <c r="BL55" i="19"/>
  <c r="BM55" i="19"/>
  <c r="BN55" i="19"/>
  <c r="BO55" i="19"/>
  <c r="BP55" i="19"/>
  <c r="BQ55" i="19"/>
  <c r="BR55" i="19"/>
  <c r="BS55" i="19"/>
  <c r="BT55" i="19"/>
  <c r="BU55" i="19"/>
  <c r="BV55" i="19"/>
  <c r="BW55" i="19"/>
  <c r="BX55" i="19"/>
  <c r="AL53" i="19"/>
  <c r="AM53" i="19"/>
  <c r="AN53" i="19"/>
  <c r="AO53" i="19"/>
  <c r="AP53" i="19"/>
  <c r="AQ53" i="19"/>
  <c r="AR53" i="19"/>
  <c r="AS53" i="19"/>
  <c r="AT53" i="19"/>
  <c r="AU53" i="19"/>
  <c r="AV53" i="19"/>
  <c r="AW53" i="19"/>
  <c r="AX53" i="19"/>
  <c r="AY53" i="19"/>
  <c r="AZ53" i="19"/>
  <c r="BA53" i="19"/>
  <c r="BB53" i="19"/>
  <c r="BC53" i="19"/>
  <c r="BD53" i="19"/>
  <c r="BE53" i="19"/>
  <c r="BF53" i="19"/>
  <c r="BG53" i="19"/>
  <c r="BH53" i="19"/>
  <c r="BI53" i="19"/>
  <c r="BJ53" i="19"/>
  <c r="BK53" i="19"/>
  <c r="BL53" i="19"/>
  <c r="BM53" i="19"/>
  <c r="BN53" i="19"/>
  <c r="BO53" i="19"/>
  <c r="BP53" i="19"/>
  <c r="BQ53" i="19"/>
  <c r="BR53" i="19"/>
  <c r="BS53" i="19"/>
  <c r="BT53" i="19"/>
  <c r="BU53" i="19"/>
  <c r="BV53" i="19"/>
  <c r="BW53" i="19"/>
  <c r="BX53" i="19"/>
  <c r="AL51" i="19"/>
  <c r="AM51" i="19"/>
  <c r="AN51" i="19"/>
  <c r="AO51" i="19"/>
  <c r="AP51" i="19"/>
  <c r="AQ51" i="19"/>
  <c r="AR51" i="19"/>
  <c r="AS51" i="19"/>
  <c r="AT51" i="19"/>
  <c r="AU51" i="19"/>
  <c r="AV51" i="19"/>
  <c r="AW51" i="19"/>
  <c r="AX51" i="19"/>
  <c r="AY51" i="19"/>
  <c r="AZ51" i="19"/>
  <c r="BA51" i="19"/>
  <c r="BB51" i="19"/>
  <c r="BC51" i="19"/>
  <c r="BD51" i="19"/>
  <c r="BE51" i="19"/>
  <c r="BF51" i="19"/>
  <c r="BG51" i="19"/>
  <c r="BH51" i="19"/>
  <c r="BI51" i="19"/>
  <c r="BJ51" i="19"/>
  <c r="BK51" i="19"/>
  <c r="BL51" i="19"/>
  <c r="BM51" i="19"/>
  <c r="BN51" i="19"/>
  <c r="BO51" i="19"/>
  <c r="BP51" i="19"/>
  <c r="BQ51" i="19"/>
  <c r="BR51" i="19"/>
  <c r="BS51" i="19"/>
  <c r="BT51" i="19"/>
  <c r="BU51" i="19"/>
  <c r="BV51" i="19"/>
  <c r="BW51" i="19"/>
  <c r="BX51" i="19"/>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H57" i="17"/>
  <c r="AI57" i="17"/>
  <c r="AJ58" i="17"/>
  <c r="AJ50" i="17"/>
  <c r="AJ52" i="17"/>
  <c r="AJ54" i="17"/>
  <c r="AJ56" i="17"/>
  <c r="AJ57" i="17"/>
  <c r="AK58" i="17"/>
  <c r="AK50" i="17"/>
  <c r="AK52" i="17"/>
  <c r="AK54" i="17"/>
  <c r="AK56" i="17"/>
  <c r="AK57" i="17"/>
  <c r="AL58" i="17"/>
  <c r="AL9" i="17"/>
  <c r="AL10" i="17"/>
  <c r="AL11" i="17"/>
  <c r="AL12" i="17"/>
  <c r="AL13" i="17"/>
  <c r="AL14" i="17"/>
  <c r="AL15" i="17"/>
  <c r="AL16" i="17"/>
  <c r="AL17" i="17"/>
  <c r="AL18" i="17"/>
  <c r="AL19" i="17"/>
  <c r="AL20" i="17"/>
  <c r="AL21" i="17"/>
  <c r="AL22" i="17"/>
  <c r="AL23" i="17"/>
  <c r="AL24" i="17"/>
  <c r="AL25" i="17"/>
  <c r="AL26" i="17"/>
  <c r="AL27" i="17"/>
  <c r="AL28" i="17"/>
  <c r="AL29" i="17"/>
  <c r="AL30" i="17"/>
  <c r="AL31" i="17"/>
  <c r="AL32" i="17"/>
  <c r="AL33" i="17"/>
  <c r="AL34" i="17"/>
  <c r="AL35" i="17"/>
  <c r="AL36" i="17"/>
  <c r="AL37" i="17"/>
  <c r="AL38" i="17"/>
  <c r="AL39" i="17"/>
  <c r="AL40" i="17"/>
  <c r="AL41" i="17"/>
  <c r="AL42" i="17"/>
  <c r="AL43" i="17"/>
  <c r="AL44" i="17"/>
  <c r="AL45" i="17"/>
  <c r="AL46" i="17"/>
  <c r="AL47" i="17"/>
  <c r="AL48" i="17"/>
  <c r="AL50" i="17"/>
  <c r="AL52" i="17"/>
  <c r="AL54" i="17"/>
  <c r="AL56" i="17"/>
  <c r="AL57" i="17"/>
  <c r="AM57" i="17"/>
  <c r="AN57" i="17"/>
  <c r="AO58" i="17"/>
  <c r="AO50" i="17"/>
  <c r="AO52" i="17"/>
  <c r="AO54" i="17"/>
  <c r="AO56" i="17"/>
  <c r="AO57" i="17"/>
  <c r="AP58" i="17"/>
  <c r="AP50" i="17"/>
  <c r="AP52" i="17"/>
  <c r="AP54" i="17"/>
  <c r="AP56" i="17"/>
  <c r="AP57" i="17"/>
  <c r="AH55" i="17"/>
  <c r="AI55" i="17"/>
  <c r="AJ55" i="17"/>
  <c r="AK55" i="17"/>
  <c r="AL55" i="17"/>
  <c r="AM55" i="17"/>
  <c r="AN55" i="17"/>
  <c r="AO55" i="17"/>
  <c r="AP55" i="17"/>
  <c r="AH53" i="17"/>
  <c r="AI53" i="17"/>
  <c r="AJ53" i="17"/>
  <c r="AK53" i="17"/>
  <c r="AL53" i="17"/>
  <c r="AM53" i="17"/>
  <c r="AN53" i="17"/>
  <c r="AO53" i="17"/>
  <c r="AP53" i="17"/>
  <c r="AH51" i="17"/>
  <c r="AI51" i="17"/>
  <c r="AJ51" i="17"/>
  <c r="AK51" i="17"/>
  <c r="AL51" i="17"/>
  <c r="AM51" i="17"/>
  <c r="AN51" i="17"/>
  <c r="AO51" i="17"/>
  <c r="AP51" i="17"/>
  <c r="BA54" i="5"/>
  <c r="BA52" i="5"/>
  <c r="BA50" i="5"/>
  <c r="BB54" i="5"/>
  <c r="BB52" i="5"/>
  <c r="BB50" i="5"/>
  <c r="AV50" i="5"/>
  <c r="AW50" i="5"/>
  <c r="AV52" i="5"/>
  <c r="AW52" i="5"/>
  <c r="AV54" i="5"/>
  <c r="AW54" i="5"/>
  <c r="AL49" i="36"/>
  <c r="AM49" i="36"/>
  <c r="AL51" i="36"/>
  <c r="AM51" i="36"/>
  <c r="AL53" i="36"/>
  <c r="AM53" i="36"/>
  <c r="E16" i="31"/>
  <c r="V62" i="33"/>
  <c r="U62" i="33"/>
  <c r="T62" i="33"/>
  <c r="S62" i="33"/>
  <c r="R62" i="33"/>
  <c r="Q62" i="33"/>
  <c r="I62" i="33"/>
  <c r="H62" i="33"/>
  <c r="V61" i="33"/>
  <c r="U61" i="33"/>
  <c r="T61" i="33"/>
  <c r="S61" i="33"/>
  <c r="R61" i="33"/>
  <c r="Q61" i="33"/>
  <c r="I61" i="33"/>
  <c r="H61" i="33"/>
  <c r="V60" i="33"/>
  <c r="U60" i="33"/>
  <c r="T60" i="33"/>
  <c r="S60" i="33"/>
  <c r="R60" i="33"/>
  <c r="Q60" i="33"/>
  <c r="I60" i="33"/>
  <c r="H60" i="33"/>
  <c r="D33" i="20"/>
  <c r="D37" i="20"/>
  <c r="D47" i="20"/>
  <c r="B33" i="20"/>
  <c r="D34" i="20"/>
  <c r="D35" i="20"/>
  <c r="B36" i="20"/>
  <c r="B37" i="20"/>
  <c r="D38" i="20"/>
  <c r="D39" i="20"/>
  <c r="B40" i="20"/>
  <c r="B41" i="20"/>
  <c r="D42" i="20"/>
  <c r="D43" i="20"/>
  <c r="B44" i="20"/>
  <c r="B45" i="20"/>
  <c r="D46" i="20"/>
  <c r="D37" i="19"/>
  <c r="B34" i="19"/>
  <c r="B35" i="19"/>
  <c r="D36" i="19"/>
  <c r="B37" i="19"/>
  <c r="B38" i="19"/>
  <c r="B39" i="19"/>
  <c r="B40" i="19"/>
  <c r="B41" i="19"/>
  <c r="B42" i="19"/>
  <c r="B43" i="19"/>
  <c r="D44" i="19"/>
  <c r="B45" i="19"/>
  <c r="B46" i="19"/>
  <c r="B47" i="19"/>
  <c r="B48" i="19"/>
  <c r="D39" i="17"/>
  <c r="B34" i="17"/>
  <c r="D35" i="17"/>
  <c r="B36" i="17"/>
  <c r="B37" i="17"/>
  <c r="B38" i="17"/>
  <c r="B39" i="17"/>
  <c r="B40" i="17"/>
  <c r="B41" i="17"/>
  <c r="B42" i="17"/>
  <c r="D43" i="17"/>
  <c r="B44" i="17"/>
  <c r="D45" i="17"/>
  <c r="B46" i="17"/>
  <c r="D47" i="17"/>
  <c r="B47" i="17"/>
  <c r="B48" i="17"/>
  <c r="CH48" i="18"/>
  <c r="A34" i="18"/>
  <c r="B34" i="18"/>
  <c r="D41" i="19"/>
  <c r="D45" i="20"/>
  <c r="B45" i="17"/>
  <c r="B35" i="17"/>
  <c r="D40" i="17"/>
  <c r="D46" i="19"/>
  <c r="D38" i="19"/>
  <c r="D41" i="20"/>
  <c r="D45" i="19"/>
  <c r="D42" i="19"/>
  <c r="D34" i="19"/>
  <c r="B47" i="20"/>
  <c r="D41" i="17"/>
  <c r="D37" i="17"/>
  <c r="B43" i="20"/>
  <c r="B39" i="20"/>
  <c r="B35" i="20"/>
  <c r="D48" i="17"/>
  <c r="D44" i="17"/>
  <c r="D36" i="17"/>
  <c r="B44" i="19"/>
  <c r="B36" i="19"/>
  <c r="B46" i="20"/>
  <c r="B42" i="20"/>
  <c r="B38" i="20"/>
  <c r="B34" i="20"/>
  <c r="D44" i="20"/>
  <c r="D40" i="20"/>
  <c r="D36" i="20"/>
  <c r="B43" i="17"/>
  <c r="D48" i="19"/>
  <c r="D40" i="19"/>
  <c r="D46" i="17"/>
  <c r="D42" i="17"/>
  <c r="D38" i="17"/>
  <c r="D34" i="17"/>
  <c r="D47" i="19"/>
  <c r="D43" i="19"/>
  <c r="D39" i="19"/>
  <c r="D35" i="19"/>
  <c r="D34" i="18"/>
  <c r="E41" i="31"/>
  <c r="BX54" i="18"/>
  <c r="BW54" i="18"/>
  <c r="BX52" i="18"/>
  <c r="BW52" i="18"/>
  <c r="BX50" i="18"/>
  <c r="BW50" i="18"/>
  <c r="CR54" i="18"/>
  <c r="CQ54" i="18"/>
  <c r="CR52" i="18"/>
  <c r="CQ52" i="18"/>
  <c r="CR50" i="18"/>
  <c r="CQ50" i="18"/>
  <c r="AS58" i="5"/>
  <c r="AX58" i="5"/>
  <c r="AI53" i="16"/>
  <c r="AH53" i="16"/>
  <c r="AI51" i="16"/>
  <c r="AH51" i="16"/>
  <c r="AI49" i="16"/>
  <c r="AH49" i="16"/>
  <c r="AT53" i="16"/>
  <c r="AS53" i="16"/>
  <c r="AT51" i="16"/>
  <c r="AS51" i="16"/>
  <c r="AT49" i="16"/>
  <c r="AS49" i="16"/>
  <c r="AP57" i="16"/>
  <c r="AM57" i="16"/>
  <c r="AJ57" i="16"/>
  <c r="AE57" i="16"/>
  <c r="AB57" i="16"/>
  <c r="Y57" i="16"/>
  <c r="AI53" i="15"/>
  <c r="AH53" i="15"/>
  <c r="AI51" i="15"/>
  <c r="AH51" i="15"/>
  <c r="AI49" i="15"/>
  <c r="AH49" i="15"/>
  <c r="AT53" i="15"/>
  <c r="AS53" i="15"/>
  <c r="AT51" i="15"/>
  <c r="AS51" i="15"/>
  <c r="AT49" i="15"/>
  <c r="AS49" i="15"/>
  <c r="AP57" i="15"/>
  <c r="AM57" i="15"/>
  <c r="AJ57" i="15"/>
  <c r="AE57" i="15"/>
  <c r="AB57" i="15"/>
  <c r="Y57" i="15"/>
  <c r="AH53" i="4"/>
  <c r="AH51" i="4"/>
  <c r="AH49" i="4"/>
  <c r="AT53" i="4"/>
  <c r="AS53" i="4"/>
  <c r="AT51" i="4"/>
  <c r="AS51" i="4"/>
  <c r="AT49" i="4"/>
  <c r="AS49" i="4"/>
  <c r="AP57" i="4"/>
  <c r="AM57" i="4"/>
  <c r="AJ57" i="4"/>
  <c r="AE57" i="4"/>
  <c r="AB57" i="4"/>
  <c r="Y57" i="4"/>
  <c r="AG58" i="23"/>
  <c r="AE58" i="23"/>
  <c r="AE54" i="23"/>
  <c r="AE52" i="23"/>
  <c r="AE50" i="23"/>
  <c r="AC58" i="23"/>
  <c r="AC54" i="23"/>
  <c r="AC52" i="23"/>
  <c r="AC50" i="23"/>
  <c r="AA58" i="23"/>
  <c r="AA54" i="23"/>
  <c r="AA52" i="23"/>
  <c r="AA50" i="23"/>
  <c r="Y58" i="23"/>
  <c r="Y54" i="23"/>
  <c r="Y52" i="23"/>
  <c r="Y50" i="23"/>
  <c r="W58" i="23"/>
  <c r="W54" i="23"/>
  <c r="W52" i="23"/>
  <c r="W50" i="23"/>
  <c r="U58" i="23"/>
  <c r="U54" i="23"/>
  <c r="U52" i="23"/>
  <c r="U50" i="23"/>
  <c r="S58" i="23"/>
  <c r="S54" i="23"/>
  <c r="S52" i="23"/>
  <c r="S50" i="23"/>
  <c r="Q58" i="23"/>
  <c r="Q54" i="23"/>
  <c r="Q52" i="23"/>
  <c r="Q50" i="23"/>
  <c r="O58" i="23"/>
  <c r="O54" i="23"/>
  <c r="O52" i="23"/>
  <c r="O50" i="23"/>
  <c r="M58" i="23"/>
  <c r="M54" i="23"/>
  <c r="M52" i="23"/>
  <c r="M50" i="23"/>
  <c r="K58" i="23"/>
  <c r="K54" i="23"/>
  <c r="K52" i="23"/>
  <c r="K50" i="23"/>
  <c r="I58" i="23"/>
  <c r="I54" i="23"/>
  <c r="I52" i="23"/>
  <c r="I50" i="23"/>
  <c r="G58" i="23"/>
  <c r="G54" i="23"/>
  <c r="G52" i="23"/>
  <c r="G50" i="23"/>
  <c r="E58" i="23"/>
  <c r="E54" i="23"/>
  <c r="E52" i="23"/>
  <c r="E50" i="23"/>
  <c r="BI58" i="22"/>
  <c r="BG58" i="22"/>
  <c r="BG54" i="22"/>
  <c r="BG52" i="22"/>
  <c r="BG50" i="22"/>
  <c r="BE58" i="22"/>
  <c r="BE54" i="22"/>
  <c r="BE52" i="22"/>
  <c r="BE50" i="22"/>
  <c r="BC58" i="22"/>
  <c r="BC54" i="22"/>
  <c r="BC52" i="22"/>
  <c r="BC50" i="22"/>
  <c r="BA58" i="22"/>
  <c r="BA54" i="22"/>
  <c r="BA52" i="22"/>
  <c r="BA50" i="22"/>
  <c r="AY58" i="22"/>
  <c r="AY54" i="22"/>
  <c r="AY52" i="22"/>
  <c r="AY50" i="22"/>
  <c r="AW58" i="22"/>
  <c r="AW54" i="22"/>
  <c r="AW52" i="22"/>
  <c r="AW50" i="22"/>
  <c r="AU58" i="22"/>
  <c r="AU54" i="22"/>
  <c r="AU52" i="22"/>
  <c r="AU50" i="22"/>
  <c r="AS58" i="22"/>
  <c r="AS54" i="22"/>
  <c r="AS52" i="22"/>
  <c r="AS50" i="22"/>
  <c r="AQ58" i="22"/>
  <c r="AQ54" i="22"/>
  <c r="AQ52" i="22"/>
  <c r="AQ50" i="22"/>
  <c r="AO58" i="22"/>
  <c r="AO54" i="22"/>
  <c r="AO52" i="22"/>
  <c r="AO50" i="22"/>
  <c r="AM58" i="22"/>
  <c r="AM54" i="22"/>
  <c r="AM52" i="22"/>
  <c r="AM50" i="22"/>
  <c r="AK58" i="22"/>
  <c r="AK54" i="22"/>
  <c r="AK52" i="22"/>
  <c r="AK50" i="22"/>
  <c r="AI58" i="22"/>
  <c r="AI54" i="22"/>
  <c r="AI52" i="22"/>
  <c r="AI50" i="22"/>
  <c r="AG58" i="22"/>
  <c r="AG54" i="22"/>
  <c r="AG52" i="22"/>
  <c r="AG50" i="22"/>
  <c r="AE58" i="22"/>
  <c r="AE54" i="22"/>
  <c r="AE52" i="22"/>
  <c r="AE50" i="22"/>
  <c r="AC58" i="22"/>
  <c r="AC54" i="22"/>
  <c r="AC52" i="22"/>
  <c r="AC50" i="22"/>
  <c r="AA58" i="22"/>
  <c r="AA54" i="22"/>
  <c r="AA52" i="22"/>
  <c r="AA50" i="22"/>
  <c r="Y58" i="22"/>
  <c r="Y54" i="22"/>
  <c r="Y52" i="22"/>
  <c r="Y50" i="22"/>
  <c r="W58" i="22"/>
  <c r="W54" i="22"/>
  <c r="W52" i="22"/>
  <c r="W50" i="22"/>
  <c r="U58" i="22"/>
  <c r="U54" i="22"/>
  <c r="U52" i="22"/>
  <c r="U50" i="22"/>
  <c r="S58" i="22"/>
  <c r="S54" i="22"/>
  <c r="S52" i="22"/>
  <c r="S50" i="22"/>
  <c r="Q58" i="22"/>
  <c r="Q54" i="22"/>
  <c r="Q52" i="22"/>
  <c r="Q50" i="22"/>
  <c r="O58" i="22"/>
  <c r="O54" i="22"/>
  <c r="O52" i="22"/>
  <c r="O50" i="22"/>
  <c r="M58" i="22"/>
  <c r="M54" i="22"/>
  <c r="M52" i="22"/>
  <c r="M50" i="22"/>
  <c r="K58" i="22"/>
  <c r="K54" i="22"/>
  <c r="K52" i="22"/>
  <c r="K50" i="22"/>
  <c r="I58" i="22"/>
  <c r="I54" i="22"/>
  <c r="I52" i="22"/>
  <c r="I50" i="22"/>
  <c r="G58" i="22"/>
  <c r="G54" i="22"/>
  <c r="G52" i="22"/>
  <c r="G50" i="22"/>
  <c r="E58" i="22"/>
  <c r="E54" i="22"/>
  <c r="E52" i="22"/>
  <c r="E50" i="22"/>
  <c r="AC57" i="21"/>
  <c r="AA57" i="21"/>
  <c r="AA53" i="21"/>
  <c r="AA51" i="21"/>
  <c r="AA49" i="21"/>
  <c r="Y57" i="21"/>
  <c r="Y53" i="21"/>
  <c r="Y51" i="21"/>
  <c r="Y49" i="21"/>
  <c r="W57" i="21"/>
  <c r="W53" i="21"/>
  <c r="W51" i="21"/>
  <c r="W49" i="21"/>
  <c r="U57" i="21"/>
  <c r="U53" i="21"/>
  <c r="U51" i="21"/>
  <c r="U49" i="21"/>
  <c r="S57" i="21"/>
  <c r="S53" i="21"/>
  <c r="S51" i="21"/>
  <c r="S49" i="21"/>
  <c r="Q57" i="21"/>
  <c r="Q53" i="21"/>
  <c r="Q51" i="21"/>
  <c r="Q49" i="21"/>
  <c r="O57" i="21"/>
  <c r="O53" i="21"/>
  <c r="O51" i="21"/>
  <c r="O49" i="21"/>
  <c r="M57" i="21"/>
  <c r="M53" i="21"/>
  <c r="M51" i="21"/>
  <c r="M49" i="21"/>
  <c r="K57" i="21"/>
  <c r="K53" i="21"/>
  <c r="K51" i="21"/>
  <c r="K49" i="21"/>
  <c r="I57" i="21"/>
  <c r="I53" i="21"/>
  <c r="I51" i="21"/>
  <c r="I49" i="21"/>
  <c r="G57" i="21"/>
  <c r="G53" i="21"/>
  <c r="G51" i="21"/>
  <c r="G49" i="21"/>
  <c r="E57" i="21"/>
  <c r="E53" i="21"/>
  <c r="E51" i="21"/>
  <c r="E49" i="21"/>
  <c r="Y57" i="20"/>
  <c r="W57" i="20"/>
  <c r="W53" i="20"/>
  <c r="W51" i="20"/>
  <c r="W49" i="20"/>
  <c r="U57" i="20"/>
  <c r="U53" i="20"/>
  <c r="U51" i="20"/>
  <c r="U49" i="20"/>
  <c r="S57" i="20"/>
  <c r="S53" i="20"/>
  <c r="S51" i="20"/>
  <c r="S49" i="20"/>
  <c r="Q57" i="20"/>
  <c r="Q53" i="20"/>
  <c r="Q51" i="20"/>
  <c r="Q49" i="20"/>
  <c r="O57" i="20"/>
  <c r="O53" i="20"/>
  <c r="O51" i="20"/>
  <c r="O49" i="20"/>
  <c r="M57" i="20"/>
  <c r="M53" i="20"/>
  <c r="M51" i="20"/>
  <c r="M49" i="20"/>
  <c r="K57" i="20"/>
  <c r="K53" i="20"/>
  <c r="K51" i="20"/>
  <c r="K49" i="20"/>
  <c r="I57" i="20"/>
  <c r="I53" i="20"/>
  <c r="I51" i="20"/>
  <c r="I49" i="20"/>
  <c r="G57" i="20"/>
  <c r="G53" i="20"/>
  <c r="G51" i="20"/>
  <c r="G49" i="20"/>
  <c r="E57" i="20"/>
  <c r="E53" i="20"/>
  <c r="E51" i="20"/>
  <c r="E49" i="20"/>
  <c r="AK58" i="19"/>
  <c r="AI58" i="19"/>
  <c r="AI54" i="19"/>
  <c r="AI52" i="19"/>
  <c r="AI50" i="19"/>
  <c r="AG58" i="19"/>
  <c r="AG54" i="19"/>
  <c r="AG52" i="19"/>
  <c r="AG50" i="19"/>
  <c r="AE58" i="19"/>
  <c r="AE54" i="19"/>
  <c r="AE52" i="19"/>
  <c r="AE50" i="19"/>
  <c r="AC58" i="19"/>
  <c r="AC54" i="19"/>
  <c r="AC52" i="19"/>
  <c r="AC50" i="19"/>
  <c r="AA58" i="19"/>
  <c r="AA54" i="19"/>
  <c r="AA52" i="19"/>
  <c r="AA50" i="19"/>
  <c r="Y58" i="19"/>
  <c r="Y54" i="19"/>
  <c r="Y52" i="19"/>
  <c r="Y50" i="19"/>
  <c r="W58" i="19"/>
  <c r="W54" i="19"/>
  <c r="W52" i="19"/>
  <c r="W50" i="19"/>
  <c r="U58" i="19"/>
  <c r="U54" i="19"/>
  <c r="U52" i="19"/>
  <c r="U50" i="19"/>
  <c r="S58" i="19"/>
  <c r="S54" i="19"/>
  <c r="S52" i="19"/>
  <c r="S50" i="19"/>
  <c r="Q58" i="19"/>
  <c r="Q54" i="19"/>
  <c r="Q52" i="19"/>
  <c r="Q50" i="19"/>
  <c r="O58" i="19"/>
  <c r="O54" i="19"/>
  <c r="O52" i="19"/>
  <c r="O50" i="19"/>
  <c r="M58" i="19"/>
  <c r="M54" i="19"/>
  <c r="M52" i="19"/>
  <c r="M50" i="19"/>
  <c r="K58" i="19"/>
  <c r="K54" i="19"/>
  <c r="K52" i="19"/>
  <c r="K50" i="19"/>
  <c r="I58" i="19"/>
  <c r="I54" i="19"/>
  <c r="I52" i="19"/>
  <c r="I50" i="19"/>
  <c r="G58" i="19"/>
  <c r="G54" i="19"/>
  <c r="G52" i="19"/>
  <c r="G50" i="19"/>
  <c r="E58" i="19"/>
  <c r="E54" i="19"/>
  <c r="E52" i="19"/>
  <c r="E50" i="19"/>
  <c r="AG58" i="17"/>
  <c r="AE58" i="17"/>
  <c r="AE54" i="17"/>
  <c r="AE52" i="17"/>
  <c r="AE50" i="17"/>
  <c r="AC58" i="17"/>
  <c r="AC54" i="17"/>
  <c r="AC52" i="17"/>
  <c r="AC50" i="17"/>
  <c r="AA58" i="17"/>
  <c r="AA54" i="17"/>
  <c r="AA52" i="17"/>
  <c r="AA50" i="17"/>
  <c r="Y58" i="17"/>
  <c r="Y54" i="17"/>
  <c r="Y52" i="17"/>
  <c r="Y50" i="17"/>
  <c r="W58" i="17"/>
  <c r="W54" i="17"/>
  <c r="W52" i="17"/>
  <c r="W50" i="17"/>
  <c r="U58" i="17"/>
  <c r="U54" i="17"/>
  <c r="U52" i="17"/>
  <c r="U50" i="17"/>
  <c r="S58" i="17"/>
  <c r="S54" i="17"/>
  <c r="S52" i="17"/>
  <c r="S50" i="17"/>
  <c r="Q58" i="17"/>
  <c r="Q54" i="17"/>
  <c r="Q52" i="17"/>
  <c r="Q50" i="17"/>
  <c r="O58" i="17"/>
  <c r="O54" i="17"/>
  <c r="O52" i="17"/>
  <c r="O50" i="17"/>
  <c r="M58" i="17"/>
  <c r="M54" i="17"/>
  <c r="M52" i="17"/>
  <c r="M50" i="17"/>
  <c r="K58" i="17"/>
  <c r="K54" i="17"/>
  <c r="K52" i="17"/>
  <c r="K50" i="17"/>
  <c r="I58" i="17"/>
  <c r="I54" i="17"/>
  <c r="I52" i="17"/>
  <c r="I50" i="17"/>
  <c r="G58" i="17"/>
  <c r="G54" i="17"/>
  <c r="G52" i="17"/>
  <c r="G50" i="17"/>
  <c r="E58" i="17"/>
  <c r="E54" i="17"/>
  <c r="E52" i="17"/>
  <c r="E50" i="17"/>
  <c r="AC57" i="36"/>
  <c r="AF57" i="36"/>
  <c r="AI57" i="36"/>
  <c r="CN58" i="18"/>
  <c r="CK58" i="18"/>
  <c r="CH58" i="18"/>
  <c r="CE58" i="18"/>
  <c r="CB58" i="18"/>
  <c r="BY58" i="18"/>
  <c r="BT58" i="18"/>
  <c r="BQ58" i="18"/>
  <c r="BN58" i="18"/>
  <c r="BK58" i="18"/>
  <c r="BH58" i="18"/>
  <c r="BE58" i="18"/>
  <c r="BC58" i="18"/>
  <c r="BA58" i="18"/>
  <c r="AY58" i="18"/>
  <c r="AW58" i="18"/>
  <c r="AU58" i="18"/>
  <c r="AS58" i="18"/>
  <c r="AQ58" i="18"/>
  <c r="AO58" i="18"/>
  <c r="AM58" i="18"/>
  <c r="AK58" i="18"/>
  <c r="AI58" i="18"/>
  <c r="AG58" i="18"/>
  <c r="AE58" i="18"/>
  <c r="AC58" i="18"/>
  <c r="AA58" i="18"/>
  <c r="Y58" i="18"/>
  <c r="W58" i="18"/>
  <c r="U58" i="18"/>
  <c r="S58" i="18"/>
  <c r="Q58" i="18"/>
  <c r="O58" i="18"/>
  <c r="M58" i="18"/>
  <c r="K58" i="18"/>
  <c r="I58" i="18"/>
  <c r="G58" i="18"/>
  <c r="E58" i="18"/>
  <c r="AQ58" i="5"/>
  <c r="AO58" i="5"/>
  <c r="AM58" i="5"/>
  <c r="AK58" i="5"/>
  <c r="AI58" i="5"/>
  <c r="AG58" i="5"/>
  <c r="AE58" i="5"/>
  <c r="AC58" i="5"/>
  <c r="AA58" i="5"/>
  <c r="Y58" i="5"/>
  <c r="W58" i="5"/>
  <c r="U58" i="5"/>
  <c r="S58" i="5"/>
  <c r="Q58" i="5"/>
  <c r="O58" i="5"/>
  <c r="M58" i="5"/>
  <c r="K58" i="5"/>
  <c r="I58" i="5"/>
  <c r="G58" i="5"/>
  <c r="E58" i="5"/>
  <c r="BC54" i="18"/>
  <c r="BC52" i="18"/>
  <c r="BC50" i="18"/>
  <c r="BA54" i="18"/>
  <c r="BA55" i="18"/>
  <c r="BA52" i="18"/>
  <c r="BA50" i="18"/>
  <c r="AY54" i="18"/>
  <c r="AY52" i="18"/>
  <c r="AY50" i="18"/>
  <c r="AY51" i="18"/>
  <c r="AW54" i="18"/>
  <c r="AW55" i="18"/>
  <c r="AW52" i="18"/>
  <c r="AW50" i="18"/>
  <c r="AU54" i="18"/>
  <c r="AU52" i="18"/>
  <c r="AU50" i="18"/>
  <c r="AS54" i="18"/>
  <c r="AS52" i="18"/>
  <c r="AS50" i="18"/>
  <c r="AQ54" i="18"/>
  <c r="AQ52" i="18"/>
  <c r="AQ50" i="18"/>
  <c r="AQ51" i="18"/>
  <c r="AO54" i="18"/>
  <c r="AO55" i="18"/>
  <c r="AO52" i="18"/>
  <c r="AO50" i="18"/>
  <c r="AM54" i="18"/>
  <c r="AM52" i="18"/>
  <c r="AM50" i="18"/>
  <c r="AK54" i="18"/>
  <c r="AK52" i="18"/>
  <c r="AK50" i="18"/>
  <c r="AI54" i="18"/>
  <c r="AI52" i="18"/>
  <c r="AI50" i="18"/>
  <c r="AG54" i="18"/>
  <c r="AG52" i="18"/>
  <c r="AG50" i="18"/>
  <c r="AE54" i="18"/>
  <c r="AE52" i="18"/>
  <c r="AE50" i="18"/>
  <c r="AE51" i="18"/>
  <c r="AC54" i="18"/>
  <c r="AC52" i="18"/>
  <c r="AC50" i="18"/>
  <c r="AA54" i="18"/>
  <c r="AA52" i="18"/>
  <c r="AA50" i="18"/>
  <c r="Y54" i="18"/>
  <c r="Y52" i="18"/>
  <c r="Y50" i="18"/>
  <c r="W54" i="18"/>
  <c r="W52" i="18"/>
  <c r="W50" i="18"/>
  <c r="U54" i="18"/>
  <c r="U55" i="18"/>
  <c r="U52" i="18"/>
  <c r="U50" i="18"/>
  <c r="S54" i="18"/>
  <c r="S52" i="18"/>
  <c r="S50" i="18"/>
  <c r="S51" i="18"/>
  <c r="Q54" i="18"/>
  <c r="Q52" i="18"/>
  <c r="Q50" i="18"/>
  <c r="O54" i="18"/>
  <c r="O52" i="18"/>
  <c r="O50" i="18"/>
  <c r="M54" i="18"/>
  <c r="M55" i="18"/>
  <c r="M52" i="18"/>
  <c r="M50" i="18"/>
  <c r="K54" i="18"/>
  <c r="K52" i="18"/>
  <c r="K50" i="18"/>
  <c r="I54" i="18"/>
  <c r="I55" i="18"/>
  <c r="I52" i="18"/>
  <c r="I50" i="18"/>
  <c r="G54" i="18"/>
  <c r="G52" i="18"/>
  <c r="G50" i="18"/>
  <c r="E54" i="18"/>
  <c r="E52" i="18"/>
  <c r="E50" i="18"/>
  <c r="AQ54" i="5"/>
  <c r="AQ52" i="5"/>
  <c r="AQ50" i="5"/>
  <c r="AO54" i="5"/>
  <c r="AO52" i="5"/>
  <c r="AO50" i="5"/>
  <c r="AM54" i="5"/>
  <c r="AM52" i="5"/>
  <c r="AM50" i="5"/>
  <c r="AM51" i="5"/>
  <c r="AK54" i="5"/>
  <c r="AK52" i="5"/>
  <c r="AK50" i="5"/>
  <c r="AI54" i="5"/>
  <c r="AI52" i="5"/>
  <c r="AI50" i="5"/>
  <c r="AG54" i="5"/>
  <c r="AG52" i="5"/>
  <c r="AG50" i="5"/>
  <c r="AE54" i="5"/>
  <c r="AE52" i="5"/>
  <c r="AE50" i="5"/>
  <c r="AC54" i="5"/>
  <c r="AC55" i="5"/>
  <c r="AC52" i="5"/>
  <c r="AC50" i="5"/>
  <c r="AA54" i="5"/>
  <c r="AA52" i="5"/>
  <c r="AA50" i="5"/>
  <c r="Y54" i="5"/>
  <c r="Y52" i="5"/>
  <c r="Y50" i="5"/>
  <c r="W54" i="5"/>
  <c r="W52" i="5"/>
  <c r="W50" i="5"/>
  <c r="U54" i="5"/>
  <c r="U52" i="5"/>
  <c r="U50" i="5"/>
  <c r="S54" i="5"/>
  <c r="S52" i="5"/>
  <c r="S50" i="5"/>
  <c r="Q54" i="5"/>
  <c r="Q52" i="5"/>
  <c r="Q50" i="5"/>
  <c r="O54" i="5"/>
  <c r="O52" i="5"/>
  <c r="O50" i="5"/>
  <c r="O51" i="5"/>
  <c r="M54" i="5"/>
  <c r="M52" i="5"/>
  <c r="M50" i="5"/>
  <c r="K54" i="5"/>
  <c r="K52" i="5"/>
  <c r="K50" i="5"/>
  <c r="I54" i="5"/>
  <c r="I52" i="5"/>
  <c r="I50" i="5"/>
  <c r="G54" i="5"/>
  <c r="G52" i="5"/>
  <c r="G50" i="5"/>
  <c r="E54" i="5"/>
  <c r="E52" i="5"/>
  <c r="E50" i="5"/>
  <c r="AA53" i="5"/>
  <c r="AQ53" i="5"/>
  <c r="W55" i="22"/>
  <c r="Y55" i="22"/>
  <c r="AA55" i="22"/>
  <c r="AC55" i="22"/>
  <c r="AE55" i="22"/>
  <c r="AG55" i="22"/>
  <c r="AI55" i="22"/>
  <c r="AK55" i="22"/>
  <c r="AM55" i="22"/>
  <c r="AO55" i="22"/>
  <c r="AQ55" i="22"/>
  <c r="AS55" i="22"/>
  <c r="AU55" i="22"/>
  <c r="AW55" i="22"/>
  <c r="AY55" i="22"/>
  <c r="BA55" i="22"/>
  <c r="BC55" i="22"/>
  <c r="BE55" i="22"/>
  <c r="BG55" i="22"/>
  <c r="E55" i="23"/>
  <c r="G55" i="23"/>
  <c r="I55" i="23"/>
  <c r="K55" i="23"/>
  <c r="M55" i="23"/>
  <c r="O55" i="23"/>
  <c r="Q55" i="23"/>
  <c r="BC51" i="18"/>
  <c r="W53" i="5"/>
  <c r="U55" i="22"/>
  <c r="AA51" i="23"/>
  <c r="AC51" i="23"/>
  <c r="U51" i="23"/>
  <c r="W51" i="23"/>
  <c r="AO51" i="22"/>
  <c r="AQ51" i="22"/>
  <c r="AS51" i="22"/>
  <c r="AU51" i="22"/>
  <c r="AW51" i="22"/>
  <c r="AY51" i="22"/>
  <c r="BA51" i="22"/>
  <c r="BC51" i="22"/>
  <c r="BE51" i="22"/>
  <c r="BG51" i="22"/>
  <c r="E51" i="23"/>
  <c r="G51" i="23"/>
  <c r="I51" i="23"/>
  <c r="K51" i="23"/>
  <c r="M51" i="23"/>
  <c r="O51" i="23"/>
  <c r="Q51" i="23"/>
  <c r="S51" i="23"/>
  <c r="Y51" i="23"/>
  <c r="E53" i="19"/>
  <c r="G53" i="19"/>
  <c r="I53" i="19"/>
  <c r="K53" i="19"/>
  <c r="M53" i="19"/>
  <c r="O53" i="19"/>
  <c r="Q53" i="19"/>
  <c r="S53" i="19"/>
  <c r="U53" i="19"/>
  <c r="W53" i="19"/>
  <c r="Y53" i="19"/>
  <c r="AA53" i="19"/>
  <c r="AC53" i="19"/>
  <c r="AE53" i="19"/>
  <c r="AG53" i="19"/>
  <c r="AI53" i="19"/>
  <c r="E52" i="20"/>
  <c r="G52" i="20"/>
  <c r="I52" i="20"/>
  <c r="K52" i="20"/>
  <c r="M52" i="20"/>
  <c r="O52" i="20"/>
  <c r="Q52" i="20"/>
  <c r="S52" i="20"/>
  <c r="U52" i="20"/>
  <c r="W52" i="20"/>
  <c r="G52" i="21"/>
  <c r="I52" i="21"/>
  <c r="K52" i="21"/>
  <c r="O52" i="21"/>
  <c r="Q52" i="21"/>
  <c r="S52" i="21"/>
  <c r="W52" i="21"/>
  <c r="Y52" i="21"/>
  <c r="AA52" i="21"/>
  <c r="E53" i="22"/>
  <c r="G53" i="22"/>
  <c r="I53" i="22"/>
  <c r="K53" i="22"/>
  <c r="M53" i="22"/>
  <c r="O53" i="22"/>
  <c r="Q53" i="22"/>
  <c r="S53" i="22"/>
  <c r="U53" i="22"/>
  <c r="W53" i="22"/>
  <c r="Y53" i="22"/>
  <c r="AA53" i="22"/>
  <c r="AC53" i="22"/>
  <c r="AE53" i="22"/>
  <c r="AG53" i="22"/>
  <c r="AI53" i="22"/>
  <c r="AK53" i="22"/>
  <c r="AM53" i="22"/>
  <c r="AO53" i="22"/>
  <c r="AQ53" i="22"/>
  <c r="AS53" i="22"/>
  <c r="AU53" i="22"/>
  <c r="AW53" i="22"/>
  <c r="BA53" i="22"/>
  <c r="BC53" i="22"/>
  <c r="BE53" i="22"/>
  <c r="BG53" i="22"/>
  <c r="E53" i="23"/>
  <c r="G53" i="23"/>
  <c r="K53" i="23"/>
  <c r="M53" i="23"/>
  <c r="O53" i="23"/>
  <c r="Q53" i="23"/>
  <c r="E55" i="19"/>
  <c r="G55" i="19"/>
  <c r="I55" i="19"/>
  <c r="K55" i="19"/>
  <c r="M55" i="19"/>
  <c r="O55" i="19"/>
  <c r="Q55" i="19"/>
  <c r="S55" i="19"/>
  <c r="U55" i="19"/>
  <c r="W55" i="19"/>
  <c r="Y55" i="19"/>
  <c r="AA55" i="19"/>
  <c r="AC55" i="19"/>
  <c r="AE55" i="19"/>
  <c r="AG55" i="19"/>
  <c r="AI55" i="19"/>
  <c r="E54" i="20"/>
  <c r="G54" i="20"/>
  <c r="I54" i="20"/>
  <c r="K54" i="20"/>
  <c r="M54" i="20"/>
  <c r="O54" i="20"/>
  <c r="Q54" i="20"/>
  <c r="S54" i="20"/>
  <c r="U54" i="20"/>
  <c r="W54" i="20"/>
  <c r="E54" i="21"/>
  <c r="G54" i="21"/>
  <c r="I54" i="21"/>
  <c r="K54" i="21"/>
  <c r="M54" i="21"/>
  <c r="O54" i="21"/>
  <c r="Q54" i="21"/>
  <c r="S54" i="21"/>
  <c r="U54" i="21"/>
  <c r="W54" i="21"/>
  <c r="Y54" i="21"/>
  <c r="AA54" i="21"/>
  <c r="E55" i="22"/>
  <c r="G55" i="22"/>
  <c r="I55" i="22"/>
  <c r="K55" i="22"/>
  <c r="M55" i="22"/>
  <c r="O55" i="22"/>
  <c r="Q55" i="22"/>
  <c r="S55" i="22"/>
  <c r="E51" i="19"/>
  <c r="G51" i="19"/>
  <c r="I51" i="19"/>
  <c r="K51" i="19"/>
  <c r="M51" i="19"/>
  <c r="O51" i="19"/>
  <c r="Q51" i="19"/>
  <c r="S51" i="19"/>
  <c r="U51" i="19"/>
  <c r="W51" i="19"/>
  <c r="Y51" i="19"/>
  <c r="AA51" i="19"/>
  <c r="AC51" i="19"/>
  <c r="AE51" i="19"/>
  <c r="AG51" i="19"/>
  <c r="AI51" i="19"/>
  <c r="G50" i="20"/>
  <c r="I50" i="20"/>
  <c r="K50" i="20"/>
  <c r="M50" i="20"/>
  <c r="O50" i="20"/>
  <c r="Q50" i="20"/>
  <c r="S50" i="20"/>
  <c r="U50" i="20"/>
  <c r="W50" i="20"/>
  <c r="E50" i="21"/>
  <c r="G50" i="21"/>
  <c r="I50" i="21"/>
  <c r="K50" i="21"/>
  <c r="M50" i="21"/>
  <c r="K55" i="5"/>
  <c r="AC51" i="5"/>
  <c r="AK56" i="5"/>
  <c r="AK57" i="5"/>
  <c r="G51" i="17"/>
  <c r="I51" i="17"/>
  <c r="K51" i="17"/>
  <c r="M51" i="17"/>
  <c r="O51" i="17"/>
  <c r="Q51" i="17"/>
  <c r="S56" i="17"/>
  <c r="S57" i="17"/>
  <c r="U51" i="17"/>
  <c r="W51" i="17"/>
  <c r="Y51" i="17"/>
  <c r="AA51" i="17"/>
  <c r="AC51" i="17"/>
  <c r="AE51" i="17"/>
  <c r="AE51" i="23"/>
  <c r="S55" i="5"/>
  <c r="G55" i="5"/>
  <c r="W55" i="5"/>
  <c r="G53" i="17"/>
  <c r="I53" i="17"/>
  <c r="K53" i="17"/>
  <c r="M53" i="17"/>
  <c r="O53" i="17"/>
  <c r="Q53" i="17"/>
  <c r="S53" i="17"/>
  <c r="U53" i="17"/>
  <c r="W53" i="17"/>
  <c r="Y53" i="17"/>
  <c r="AA53" i="17"/>
  <c r="AC53" i="17"/>
  <c r="AE53" i="17"/>
  <c r="S53" i="23"/>
  <c r="U53" i="23"/>
  <c r="W53" i="23"/>
  <c r="Y53" i="23"/>
  <c r="AA53" i="23"/>
  <c r="AC53" i="23"/>
  <c r="AE53" i="23"/>
  <c r="E55" i="17"/>
  <c r="G55" i="17"/>
  <c r="I55" i="17"/>
  <c r="K55" i="17"/>
  <c r="M55" i="17"/>
  <c r="O55" i="17"/>
  <c r="Q55" i="17"/>
  <c r="S55" i="17"/>
  <c r="U55" i="17"/>
  <c r="W55" i="17"/>
  <c r="Y55" i="17"/>
  <c r="AA55" i="17"/>
  <c r="AC55" i="17"/>
  <c r="AE55" i="17"/>
  <c r="O50" i="21"/>
  <c r="Q50" i="21"/>
  <c r="S50" i="21"/>
  <c r="U50" i="21"/>
  <c r="W50" i="21"/>
  <c r="Y50" i="21"/>
  <c r="AA50" i="21"/>
  <c r="E51" i="22"/>
  <c r="G51" i="22"/>
  <c r="I51" i="22"/>
  <c r="K51" i="22"/>
  <c r="M51" i="22"/>
  <c r="O51" i="22"/>
  <c r="Q51" i="22"/>
  <c r="S51" i="22"/>
  <c r="U51" i="22"/>
  <c r="W51" i="22"/>
  <c r="Y51" i="22"/>
  <c r="AA51" i="22"/>
  <c r="AC51" i="22"/>
  <c r="AE51" i="22"/>
  <c r="AG51" i="22"/>
  <c r="AI51" i="22"/>
  <c r="AK51" i="22"/>
  <c r="AM51" i="22"/>
  <c r="S55" i="23"/>
  <c r="U55" i="23"/>
  <c r="W55" i="23"/>
  <c r="Y55" i="23"/>
  <c r="AA55" i="23"/>
  <c r="AC55" i="23"/>
  <c r="AE55" i="23"/>
  <c r="AA55" i="5"/>
  <c r="M53" i="5"/>
  <c r="G56" i="5"/>
  <c r="G57" i="5"/>
  <c r="M56" i="23"/>
  <c r="M57" i="23"/>
  <c r="AA56" i="22"/>
  <c r="AA57" i="22"/>
  <c r="AW56" i="22"/>
  <c r="AW57" i="22"/>
  <c r="AC56" i="22"/>
  <c r="AC57" i="22"/>
  <c r="M52" i="21"/>
  <c r="G55" i="20"/>
  <c r="G56" i="20"/>
  <c r="E50" i="20"/>
  <c r="AI56" i="19"/>
  <c r="AI57" i="19"/>
  <c r="E53" i="17"/>
  <c r="AO53" i="5"/>
  <c r="AK53" i="5"/>
  <c r="AG53" i="5"/>
  <c r="AC56" i="5"/>
  <c r="AC57" i="5"/>
  <c r="Y51" i="5"/>
  <c r="U56" i="5"/>
  <c r="U57" i="5"/>
  <c r="Q53" i="5"/>
  <c r="I55" i="5"/>
  <c r="G53" i="5"/>
  <c r="G51" i="5"/>
  <c r="K56" i="5"/>
  <c r="K57" i="5"/>
  <c r="O53" i="5"/>
  <c r="S53" i="5"/>
  <c r="W56" i="5"/>
  <c r="W57" i="5"/>
  <c r="AA56" i="5"/>
  <c r="AA57" i="5"/>
  <c r="AE56" i="5"/>
  <c r="AE57" i="5"/>
  <c r="AI53" i="5"/>
  <c r="AM56" i="5"/>
  <c r="AM57" i="5"/>
  <c r="AM53" i="5"/>
  <c r="AQ56" i="5"/>
  <c r="AQ57" i="5"/>
  <c r="Q55" i="5"/>
  <c r="I51" i="5"/>
  <c r="Q56" i="5"/>
  <c r="Q57" i="5"/>
  <c r="S56" i="5"/>
  <c r="S57" i="5"/>
  <c r="AA51" i="5"/>
  <c r="AG56" i="5"/>
  <c r="AG57" i="5"/>
  <c r="AI56" i="5"/>
  <c r="AI57" i="5"/>
  <c r="AO56" i="5"/>
  <c r="AO57" i="5"/>
  <c r="K53" i="18"/>
  <c r="S53" i="18"/>
  <c r="Y51" i="18"/>
  <c r="AO51" i="18"/>
  <c r="AQ53" i="18"/>
  <c r="AY53" i="18"/>
  <c r="Y55" i="5"/>
  <c r="I53" i="5"/>
  <c r="K53" i="5"/>
  <c r="Q51" i="5"/>
  <c r="S51" i="5"/>
  <c r="AG51" i="5"/>
  <c r="AI51" i="5"/>
  <c r="AO51" i="5"/>
  <c r="AQ51" i="5"/>
  <c r="S55" i="18"/>
  <c r="AG53" i="18"/>
  <c r="AO53" i="18"/>
  <c r="AQ55" i="18"/>
  <c r="AW53" i="18"/>
  <c r="AY55" i="18"/>
  <c r="U51" i="5"/>
  <c r="M55" i="5"/>
  <c r="O55" i="5"/>
  <c r="AC53" i="5"/>
  <c r="G53" i="18"/>
  <c r="AE56" i="18"/>
  <c r="AE57" i="18"/>
  <c r="AM53" i="18"/>
  <c r="AS51" i="18"/>
  <c r="AU53" i="18"/>
  <c r="BA51" i="18"/>
  <c r="BC53" i="18"/>
  <c r="U55" i="5"/>
  <c r="AK51" i="5"/>
  <c r="E55" i="5"/>
  <c r="M51" i="5"/>
  <c r="M56" i="5"/>
  <c r="M57" i="5"/>
  <c r="O56" i="5"/>
  <c r="O57" i="5"/>
  <c r="U53" i="5"/>
  <c r="AE53" i="5"/>
  <c r="AM55" i="5"/>
  <c r="E53" i="18"/>
  <c r="G55" i="18"/>
  <c r="M53" i="18"/>
  <c r="O55" i="18"/>
  <c r="U53" i="18"/>
  <c r="AC53" i="18"/>
  <c r="AE55" i="18"/>
  <c r="AM55" i="18"/>
  <c r="AS53" i="18"/>
  <c r="AU55" i="18"/>
  <c r="BA53" i="18"/>
  <c r="BC55" i="18"/>
  <c r="AE56" i="23"/>
  <c r="AE57" i="23"/>
  <c r="AC56" i="23"/>
  <c r="AC57" i="23"/>
  <c r="AA56" i="23"/>
  <c r="AA57" i="23"/>
  <c r="Y56" i="23"/>
  <c r="Y57" i="23"/>
  <c r="W56" i="23"/>
  <c r="W57" i="23"/>
  <c r="U56" i="23"/>
  <c r="U57" i="23"/>
  <c r="S56" i="23"/>
  <c r="S57" i="23"/>
  <c r="Q56" i="23"/>
  <c r="Q57" i="23"/>
  <c r="O56" i="23"/>
  <c r="O57" i="23"/>
  <c r="K56" i="23"/>
  <c r="K57" i="23"/>
  <c r="I56" i="23"/>
  <c r="I57" i="23"/>
  <c r="G56" i="23"/>
  <c r="G57" i="23"/>
  <c r="E56" i="23"/>
  <c r="E57" i="23"/>
  <c r="BE56" i="22"/>
  <c r="BE57" i="22"/>
  <c r="BC56" i="22"/>
  <c r="BC57" i="22"/>
  <c r="BA56" i="22"/>
  <c r="BA57" i="22"/>
  <c r="AY56" i="22"/>
  <c r="AY57" i="22"/>
  <c r="AU56" i="22"/>
  <c r="AU57" i="22"/>
  <c r="AQ56" i="22"/>
  <c r="AQ57" i="22"/>
  <c r="AO56" i="22"/>
  <c r="AO57" i="22"/>
  <c r="AM56" i="22"/>
  <c r="AM57" i="22"/>
  <c r="AK56" i="22"/>
  <c r="AK57" i="22"/>
  <c r="AI56" i="22"/>
  <c r="AI57" i="22"/>
  <c r="AG56" i="22"/>
  <c r="AG57" i="22"/>
  <c r="AE56" i="22"/>
  <c r="AE57" i="22"/>
  <c r="Y56" i="22"/>
  <c r="Y57" i="22"/>
  <c r="U56" i="22"/>
  <c r="U57" i="22"/>
  <c r="S56" i="22"/>
  <c r="S57" i="22"/>
  <c r="O56" i="22"/>
  <c r="O57" i="22"/>
  <c r="K56" i="22"/>
  <c r="K57" i="22"/>
  <c r="I56" i="22"/>
  <c r="I57" i="22"/>
  <c r="E56" i="22"/>
  <c r="E57" i="22"/>
  <c r="AA55" i="21"/>
  <c r="AA56" i="21"/>
  <c r="Y55" i="21"/>
  <c r="Y56" i="21"/>
  <c r="W55" i="21"/>
  <c r="W56" i="21"/>
  <c r="U55" i="21"/>
  <c r="U56" i="21"/>
  <c r="S55" i="21"/>
  <c r="S56" i="21"/>
  <c r="Q55" i="21"/>
  <c r="Q56" i="21"/>
  <c r="O55" i="21"/>
  <c r="O56" i="21"/>
  <c r="K55" i="21"/>
  <c r="K56" i="21"/>
  <c r="I55" i="21"/>
  <c r="I56" i="21"/>
  <c r="G55" i="21"/>
  <c r="G56" i="21"/>
  <c r="E55" i="21"/>
  <c r="E56" i="21"/>
  <c r="W55" i="20"/>
  <c r="W56" i="20"/>
  <c r="U55" i="20"/>
  <c r="U56" i="20"/>
  <c r="S55" i="20"/>
  <c r="S56" i="20"/>
  <c r="Q55" i="20"/>
  <c r="Q56" i="20"/>
  <c r="O55" i="20"/>
  <c r="O56" i="20"/>
  <c r="M55" i="20"/>
  <c r="M56" i="20"/>
  <c r="K55" i="20"/>
  <c r="K56" i="20"/>
  <c r="I55" i="20"/>
  <c r="I56" i="20"/>
  <c r="AE56" i="19"/>
  <c r="AE57" i="19"/>
  <c r="AC56" i="19"/>
  <c r="AC57" i="19"/>
  <c r="AA56" i="19"/>
  <c r="AA57" i="19"/>
  <c r="Y56" i="19"/>
  <c r="Y57" i="19"/>
  <c r="W56" i="19"/>
  <c r="W57" i="19"/>
  <c r="U56" i="19"/>
  <c r="U57" i="19"/>
  <c r="Q56" i="19"/>
  <c r="Q57" i="19"/>
  <c r="O56" i="19"/>
  <c r="O57" i="19"/>
  <c r="M56" i="19"/>
  <c r="M57" i="19"/>
  <c r="K56" i="19"/>
  <c r="K57" i="19"/>
  <c r="I56" i="19"/>
  <c r="I57" i="19"/>
  <c r="G56" i="19"/>
  <c r="G57" i="19"/>
  <c r="AE56" i="17"/>
  <c r="AE57" i="17"/>
  <c r="AC56" i="17"/>
  <c r="AC57" i="17"/>
  <c r="AA56" i="17"/>
  <c r="AA57" i="17"/>
  <c r="Y56" i="17"/>
  <c r="Y57" i="17"/>
  <c r="W56" i="17"/>
  <c r="W57" i="17"/>
  <c r="U56" i="17"/>
  <c r="U57" i="17"/>
  <c r="S51" i="17"/>
  <c r="O56" i="17"/>
  <c r="O57" i="17"/>
  <c r="M56" i="17"/>
  <c r="M57" i="17"/>
  <c r="K56" i="17"/>
  <c r="K57" i="17"/>
  <c r="I56" i="17"/>
  <c r="I57" i="17"/>
  <c r="G56" i="17"/>
  <c r="G57" i="17"/>
  <c r="AC55" i="18"/>
  <c r="M56" i="18"/>
  <c r="M57" i="18"/>
  <c r="I53" i="23"/>
  <c r="BG56" i="22"/>
  <c r="BG57" i="22"/>
  <c r="AY53" i="22"/>
  <c r="AS56" i="22"/>
  <c r="AS57" i="22"/>
  <c r="W56" i="22"/>
  <c r="W57" i="22"/>
  <c r="Q56" i="22"/>
  <c r="Q57" i="22"/>
  <c r="M56" i="22"/>
  <c r="M57" i="22"/>
  <c r="G56" i="22"/>
  <c r="G57" i="22"/>
  <c r="U52" i="21"/>
  <c r="M55" i="21"/>
  <c r="M56" i="21"/>
  <c r="E52" i="21"/>
  <c r="E55" i="20"/>
  <c r="E56" i="20"/>
  <c r="AG56" i="19"/>
  <c r="AG57" i="19"/>
  <c r="S56" i="19"/>
  <c r="S57" i="19"/>
  <c r="E56" i="19"/>
  <c r="E57" i="19"/>
  <c r="Q56" i="17"/>
  <c r="Q57" i="17"/>
  <c r="E51" i="17"/>
  <c r="E56" i="17"/>
  <c r="E57" i="17"/>
  <c r="S56" i="18"/>
  <c r="S57" i="18"/>
  <c r="AA56" i="18"/>
  <c r="AA57" i="18"/>
  <c r="I56" i="18"/>
  <c r="I57" i="18"/>
  <c r="U56" i="18"/>
  <c r="U57" i="18"/>
  <c r="AC56" i="18"/>
  <c r="AC57" i="18"/>
  <c r="E56" i="18"/>
  <c r="E57" i="18"/>
  <c r="O56" i="18"/>
  <c r="O57" i="18"/>
  <c r="W56" i="18"/>
  <c r="W57" i="18"/>
  <c r="AG56" i="18"/>
  <c r="AG57" i="18"/>
  <c r="BA56" i="18"/>
  <c r="BA57" i="18"/>
  <c r="AY56" i="18"/>
  <c r="AY57" i="18"/>
  <c r="AW56" i="18"/>
  <c r="AW57" i="18"/>
  <c r="AU56" i="18"/>
  <c r="AU57" i="18"/>
  <c r="AQ56" i="18"/>
  <c r="AQ57" i="18"/>
  <c r="AM56" i="18"/>
  <c r="AM57" i="18"/>
  <c r="AK53" i="18"/>
  <c r="AI53" i="18"/>
  <c r="AG55" i="18"/>
  <c r="AE53" i="18"/>
  <c r="Y56" i="18"/>
  <c r="Y57" i="18"/>
  <c r="Y53" i="18"/>
  <c r="W53" i="18"/>
  <c r="Q51" i="18"/>
  <c r="O53" i="18"/>
  <c r="K56" i="18"/>
  <c r="K57" i="18"/>
  <c r="I53" i="18"/>
  <c r="G56" i="18"/>
  <c r="G57" i="18"/>
  <c r="AW51" i="18"/>
  <c r="AU51" i="18"/>
  <c r="AS55" i="18"/>
  <c r="AM51" i="18"/>
  <c r="AG51" i="18"/>
  <c r="AC51" i="18"/>
  <c r="AA55" i="18"/>
  <c r="Y55" i="18"/>
  <c r="W55" i="18"/>
  <c r="Q55" i="18"/>
  <c r="K51" i="18"/>
  <c r="AQ55" i="5"/>
  <c r="AO55" i="5"/>
  <c r="AK55" i="5"/>
  <c r="AI55" i="5"/>
  <c r="AG55" i="5"/>
  <c r="AE51" i="5"/>
  <c r="AE55" i="5"/>
  <c r="Y53" i="5"/>
  <c r="W51" i="5"/>
  <c r="K51" i="5"/>
  <c r="E53" i="5"/>
  <c r="AK55" i="18"/>
  <c r="AK51" i="18"/>
  <c r="AK56" i="18"/>
  <c r="AK57" i="18"/>
  <c r="AI55" i="18"/>
  <c r="AI51" i="18"/>
  <c r="AI56" i="18"/>
  <c r="AI57" i="18"/>
  <c r="AA51" i="18"/>
  <c r="W51" i="18"/>
  <c r="U51" i="18"/>
  <c r="Q53" i="18"/>
  <c r="O51" i="18"/>
  <c r="M51" i="18"/>
  <c r="K55" i="18"/>
  <c r="I51" i="18"/>
  <c r="G51" i="18"/>
  <c r="E55" i="18"/>
  <c r="E51" i="18"/>
  <c r="BC56" i="18"/>
  <c r="BC57" i="18"/>
  <c r="AS56" i="18"/>
  <c r="AS57" i="18"/>
  <c r="AO56" i="18"/>
  <c r="AO57" i="18"/>
  <c r="AA53" i="18"/>
  <c r="Q56" i="18"/>
  <c r="Q57" i="18"/>
  <c r="Y56" i="5"/>
  <c r="Y57" i="5"/>
  <c r="I56" i="5"/>
  <c r="I57" i="5"/>
  <c r="E51" i="5"/>
  <c r="E56" i="5"/>
  <c r="E57" i="5"/>
  <c r="E52" i="31"/>
  <c r="E51" i="31"/>
  <c r="E50" i="31"/>
  <c r="E49" i="31"/>
  <c r="E48" i="31"/>
  <c r="E47" i="31"/>
  <c r="E46" i="31"/>
  <c r="E45" i="31"/>
  <c r="E44" i="31"/>
  <c r="E43" i="31"/>
  <c r="E42" i="31"/>
  <c r="E40" i="31"/>
  <c r="E39" i="31"/>
  <c r="E38" i="31"/>
  <c r="E37" i="31"/>
  <c r="E36" i="31"/>
  <c r="E35" i="31"/>
  <c r="E34" i="31"/>
  <c r="E33" i="31"/>
  <c r="E32" i="31"/>
  <c r="E31" i="31"/>
  <c r="E30" i="31"/>
  <c r="E29" i="31"/>
  <c r="E28" i="31"/>
  <c r="E27" i="31"/>
  <c r="E26" i="31"/>
  <c r="E25" i="31"/>
  <c r="E24" i="31"/>
  <c r="E23" i="31"/>
  <c r="E22" i="31"/>
  <c r="E21" i="31"/>
  <c r="E20" i="31"/>
  <c r="E19" i="31"/>
  <c r="E18" i="31"/>
  <c r="E17" i="31"/>
  <c r="C6" i="31"/>
  <c r="C7" i="31"/>
  <c r="D33" i="23"/>
  <c r="B33" i="23"/>
  <c r="B31" i="23"/>
  <c r="B29" i="23"/>
  <c r="B27" i="23"/>
  <c r="B25" i="23"/>
  <c r="B23" i="23"/>
  <c r="B21" i="23"/>
  <c r="B19" i="23"/>
  <c r="D17" i="23"/>
  <c r="B17" i="23"/>
  <c r="B15" i="23"/>
  <c r="B13" i="23"/>
  <c r="B11" i="23"/>
  <c r="D9" i="23"/>
  <c r="D33" i="22"/>
  <c r="D32" i="22"/>
  <c r="D31" i="22"/>
  <c r="D30" i="22"/>
  <c r="D29" i="22"/>
  <c r="D28" i="22"/>
  <c r="D27" i="22"/>
  <c r="D26" i="22"/>
  <c r="D25" i="22"/>
  <c r="D24" i="22"/>
  <c r="D23" i="22"/>
  <c r="D22" i="22"/>
  <c r="D21" i="22"/>
  <c r="D20" i="22"/>
  <c r="D19" i="22"/>
  <c r="D18" i="22"/>
  <c r="D17" i="22"/>
  <c r="D16" i="22"/>
  <c r="D15" i="22"/>
  <c r="D14" i="22"/>
  <c r="D13" i="22"/>
  <c r="D12" i="22"/>
  <c r="D11" i="22"/>
  <c r="D10" i="22"/>
  <c r="D9" i="22"/>
  <c r="B32" i="21"/>
  <c r="B31" i="21"/>
  <c r="B30" i="21"/>
  <c r="B29" i="21"/>
  <c r="B28" i="21"/>
  <c r="B27" i="21"/>
  <c r="B26" i="21"/>
  <c r="B24" i="21"/>
  <c r="B23" i="21"/>
  <c r="B22" i="21"/>
  <c r="B21" i="21"/>
  <c r="B20" i="21"/>
  <c r="B19" i="21"/>
  <c r="B18" i="21"/>
  <c r="B16" i="21"/>
  <c r="B15" i="21"/>
  <c r="B14" i="21"/>
  <c r="B13" i="21"/>
  <c r="B12" i="21"/>
  <c r="B11" i="21"/>
  <c r="B10" i="21"/>
  <c r="B32" i="20"/>
  <c r="B31" i="20"/>
  <c r="B30" i="20"/>
  <c r="B29" i="20"/>
  <c r="B28" i="20"/>
  <c r="B27" i="20"/>
  <c r="B26" i="20"/>
  <c r="B25" i="20"/>
  <c r="B24" i="20"/>
  <c r="B23" i="20"/>
  <c r="B22" i="20"/>
  <c r="B21" i="20"/>
  <c r="B20" i="20"/>
  <c r="B19" i="20"/>
  <c r="B18" i="20"/>
  <c r="B17" i="20"/>
  <c r="B16" i="20"/>
  <c r="B15" i="20"/>
  <c r="B14" i="20"/>
  <c r="B13" i="20"/>
  <c r="B12" i="20"/>
  <c r="B11" i="20"/>
  <c r="B10" i="20"/>
  <c r="B9" i="20"/>
  <c r="B33" i="19"/>
  <c r="B32" i="19"/>
  <c r="B31" i="19"/>
  <c r="B30" i="19"/>
  <c r="B29" i="19"/>
  <c r="B28" i="19"/>
  <c r="B27" i="19"/>
  <c r="B26" i="19"/>
  <c r="B25" i="19"/>
  <c r="B24" i="19"/>
  <c r="B23" i="19"/>
  <c r="B22" i="19"/>
  <c r="B21" i="19"/>
  <c r="B20" i="19"/>
  <c r="B19" i="19"/>
  <c r="B18" i="19"/>
  <c r="B17" i="19"/>
  <c r="B16" i="19"/>
  <c r="B15" i="19"/>
  <c r="B14" i="19"/>
  <c r="B13" i="19"/>
  <c r="B12" i="19"/>
  <c r="B11" i="19"/>
  <c r="B10" i="19"/>
  <c r="D9" i="19"/>
  <c r="D32" i="17"/>
  <c r="D30" i="17"/>
  <c r="B28" i="17"/>
  <c r="D28" i="17"/>
  <c r="D26" i="17"/>
  <c r="D24" i="17"/>
  <c r="D22" i="17"/>
  <c r="D20" i="17"/>
  <c r="D18" i="17"/>
  <c r="D16" i="17"/>
  <c r="D14" i="17"/>
  <c r="B12" i="17"/>
  <c r="D12" i="17"/>
  <c r="D10" i="17"/>
  <c r="D9" i="17"/>
  <c r="A48" i="18"/>
  <c r="B48" i="18"/>
  <c r="A47" i="18"/>
  <c r="B47" i="18"/>
  <c r="A46" i="18"/>
  <c r="B46" i="18"/>
  <c r="A45" i="18"/>
  <c r="B45" i="18"/>
  <c r="A44" i="18"/>
  <c r="B44" i="18"/>
  <c r="A43" i="18"/>
  <c r="B43" i="18"/>
  <c r="A42" i="18"/>
  <c r="B42" i="18"/>
  <c r="A41" i="18"/>
  <c r="B41" i="18"/>
  <c r="A40" i="18"/>
  <c r="B40" i="18"/>
  <c r="A39" i="18"/>
  <c r="B39" i="18"/>
  <c r="A38" i="18"/>
  <c r="A37" i="18"/>
  <c r="A36" i="18"/>
  <c r="A35" i="18"/>
  <c r="A33" i="18"/>
  <c r="D33" i="18"/>
  <c r="A32" i="18"/>
  <c r="D32" i="18"/>
  <c r="A31" i="18"/>
  <c r="D31" i="18"/>
  <c r="A30" i="18"/>
  <c r="D30" i="18"/>
  <c r="A29" i="18"/>
  <c r="D29" i="18"/>
  <c r="A28" i="18"/>
  <c r="D28" i="18"/>
  <c r="A27" i="18"/>
  <c r="D27" i="18"/>
  <c r="A26" i="18"/>
  <c r="D26" i="18"/>
  <c r="A25" i="18"/>
  <c r="D25" i="18"/>
  <c r="A24" i="18"/>
  <c r="D24" i="18"/>
  <c r="A23" i="18"/>
  <c r="D23" i="18"/>
  <c r="A22" i="18"/>
  <c r="D22" i="18"/>
  <c r="A21" i="18"/>
  <c r="D21" i="18"/>
  <c r="A20" i="18"/>
  <c r="D20" i="18"/>
  <c r="A19" i="18"/>
  <c r="D19" i="18"/>
  <c r="A18" i="18"/>
  <c r="D18" i="18"/>
  <c r="A17" i="18"/>
  <c r="D17" i="18"/>
  <c r="A16" i="18"/>
  <c r="D16" i="18"/>
  <c r="A15" i="18"/>
  <c r="D15" i="18"/>
  <c r="A14" i="18"/>
  <c r="D14" i="18"/>
  <c r="A13" i="18"/>
  <c r="D13" i="18"/>
  <c r="A12" i="18"/>
  <c r="D12" i="18"/>
  <c r="A11" i="18"/>
  <c r="D11" i="18"/>
  <c r="A10" i="18"/>
  <c r="D10" i="18"/>
  <c r="A9" i="18"/>
  <c r="D9" i="18"/>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9" i="5"/>
  <c r="D9" i="5"/>
  <c r="A9" i="16"/>
  <c r="B9" i="16"/>
  <c r="A10" i="16"/>
  <c r="B10" i="16"/>
  <c r="A11" i="16"/>
  <c r="D11" i="16"/>
  <c r="A12" i="16"/>
  <c r="B12" i="16"/>
  <c r="D12" i="16"/>
  <c r="A13" i="16"/>
  <c r="D13" i="16"/>
  <c r="A14" i="16"/>
  <c r="B14" i="16"/>
  <c r="A15" i="16"/>
  <c r="D15" i="16"/>
  <c r="A16" i="16"/>
  <c r="B16" i="16"/>
  <c r="A17" i="16"/>
  <c r="B17" i="16"/>
  <c r="A18" i="16"/>
  <c r="B18" i="16"/>
  <c r="A19" i="16"/>
  <c r="D19" i="16"/>
  <c r="A20" i="16"/>
  <c r="B20" i="16"/>
  <c r="A21" i="16"/>
  <c r="B21" i="16"/>
  <c r="A22" i="16"/>
  <c r="B22" i="16"/>
  <c r="A23" i="16"/>
  <c r="D23" i="16"/>
  <c r="A24" i="16"/>
  <c r="B24" i="16"/>
  <c r="A25" i="16"/>
  <c r="B25" i="16"/>
  <c r="A26" i="16"/>
  <c r="B26" i="16"/>
  <c r="A27" i="16"/>
  <c r="D27" i="16"/>
  <c r="A28" i="16"/>
  <c r="B28" i="16"/>
  <c r="A29" i="16"/>
  <c r="B29" i="16"/>
  <c r="A30" i="16"/>
  <c r="B30" i="16"/>
  <c r="A31" i="16"/>
  <c r="D31" i="16"/>
  <c r="A32" i="16"/>
  <c r="B32" i="16"/>
  <c r="A33" i="16"/>
  <c r="A34" i="16"/>
  <c r="A35" i="16"/>
  <c r="A36" i="16"/>
  <c r="A37" i="16"/>
  <c r="B37" i="16"/>
  <c r="A38" i="16"/>
  <c r="A39" i="16"/>
  <c r="B39" i="16"/>
  <c r="A40" i="16"/>
  <c r="A41" i="16"/>
  <c r="A42" i="16"/>
  <c r="A43" i="16"/>
  <c r="A44" i="16"/>
  <c r="A45" i="16"/>
  <c r="B45" i="16"/>
  <c r="A46" i="16"/>
  <c r="A47" i="16"/>
  <c r="B47" i="16"/>
  <c r="A8" i="16"/>
  <c r="D8" i="16"/>
  <c r="A9" i="15"/>
  <c r="D9" i="15"/>
  <c r="A10" i="15"/>
  <c r="B10" i="15"/>
  <c r="A11" i="15"/>
  <c r="D11" i="15"/>
  <c r="A12" i="15"/>
  <c r="B12" i="15"/>
  <c r="D12" i="15"/>
  <c r="A13" i="15"/>
  <c r="B13" i="15"/>
  <c r="A14" i="15"/>
  <c r="B14" i="15"/>
  <c r="A15" i="15"/>
  <c r="D15" i="15"/>
  <c r="B15" i="15"/>
  <c r="A16" i="15"/>
  <c r="B16" i="15"/>
  <c r="D16" i="15"/>
  <c r="A17" i="15"/>
  <c r="B17" i="15"/>
  <c r="A18" i="15"/>
  <c r="B18" i="15"/>
  <c r="A19" i="15"/>
  <c r="D19" i="15"/>
  <c r="A20" i="15"/>
  <c r="B20" i="15"/>
  <c r="A21" i="15"/>
  <c r="B21" i="15"/>
  <c r="A22" i="15"/>
  <c r="B22" i="15"/>
  <c r="A23" i="15"/>
  <c r="D23" i="15"/>
  <c r="A24" i="15"/>
  <c r="B24" i="15"/>
  <c r="D24" i="15"/>
  <c r="A25" i="15"/>
  <c r="B25" i="15"/>
  <c r="A26" i="15"/>
  <c r="B26" i="15"/>
  <c r="A27" i="15"/>
  <c r="D27" i="15"/>
  <c r="A28" i="15"/>
  <c r="B28" i="15"/>
  <c r="A29" i="15"/>
  <c r="B29" i="15"/>
  <c r="A30" i="15"/>
  <c r="B30" i="15"/>
  <c r="A31" i="15"/>
  <c r="D31" i="15"/>
  <c r="A32" i="15"/>
  <c r="B32" i="15"/>
  <c r="D32" i="15"/>
  <c r="A33" i="15"/>
  <c r="A34" i="15"/>
  <c r="A35" i="15"/>
  <c r="A36" i="15"/>
  <c r="A37" i="15"/>
  <c r="A38" i="15"/>
  <c r="A39" i="15"/>
  <c r="A40" i="15"/>
  <c r="A41" i="15"/>
  <c r="A42" i="15"/>
  <c r="A43" i="15"/>
  <c r="A44" i="15"/>
  <c r="A45" i="15"/>
  <c r="A46" i="15"/>
  <c r="A47" i="15"/>
  <c r="A8" i="15"/>
  <c r="D8" i="15"/>
  <c r="A9" i="4"/>
  <c r="D9" i="4"/>
  <c r="A10" i="4"/>
  <c r="D10" i="4"/>
  <c r="A11" i="4"/>
  <c r="D11" i="4"/>
  <c r="A12" i="4"/>
  <c r="D12" i="4"/>
  <c r="A13" i="4"/>
  <c r="D13" i="4"/>
  <c r="A14" i="4"/>
  <c r="D14" i="4"/>
  <c r="A15" i="4"/>
  <c r="D15" i="4"/>
  <c r="B15" i="4"/>
  <c r="A16" i="4"/>
  <c r="D16" i="4"/>
  <c r="A17" i="4"/>
  <c r="D17" i="4"/>
  <c r="A18" i="4"/>
  <c r="D18" i="4"/>
  <c r="A19" i="4"/>
  <c r="D19" i="4"/>
  <c r="A20" i="4"/>
  <c r="D20" i="4"/>
  <c r="A21" i="4"/>
  <c r="D21" i="4"/>
  <c r="A22" i="4"/>
  <c r="D22" i="4"/>
  <c r="A23" i="4"/>
  <c r="D23" i="4"/>
  <c r="A24" i="4"/>
  <c r="D24" i="4"/>
  <c r="A25" i="4"/>
  <c r="D25" i="4"/>
  <c r="A26" i="4"/>
  <c r="D26" i="4"/>
  <c r="A27" i="4"/>
  <c r="D27" i="4"/>
  <c r="A28" i="4"/>
  <c r="D28" i="4"/>
  <c r="A29" i="4"/>
  <c r="D29" i="4"/>
  <c r="A30" i="4"/>
  <c r="D30" i="4"/>
  <c r="A31" i="4"/>
  <c r="D31" i="4"/>
  <c r="B31" i="4"/>
  <c r="A32" i="4"/>
  <c r="D32" i="4"/>
  <c r="A33" i="4"/>
  <c r="A34" i="4"/>
  <c r="A35" i="4"/>
  <c r="A36" i="4"/>
  <c r="A37" i="4"/>
  <c r="A38" i="4"/>
  <c r="A39" i="4"/>
  <c r="A40" i="4"/>
  <c r="A41" i="4"/>
  <c r="A42" i="4"/>
  <c r="A43" i="4"/>
  <c r="A44" i="4"/>
  <c r="A45" i="4"/>
  <c r="A46" i="4"/>
  <c r="A47" i="4"/>
  <c r="A8" i="4"/>
  <c r="D8" i="4"/>
  <c r="A9" i="36"/>
  <c r="B9" i="36"/>
  <c r="A10" i="36"/>
  <c r="B10" i="36"/>
  <c r="A11" i="36"/>
  <c r="B11" i="36"/>
  <c r="A12" i="36"/>
  <c r="B12" i="36"/>
  <c r="A13" i="36"/>
  <c r="B13" i="36"/>
  <c r="A14" i="36"/>
  <c r="B14" i="36"/>
  <c r="A15" i="36"/>
  <c r="B15" i="36"/>
  <c r="A16" i="36"/>
  <c r="B16" i="36"/>
  <c r="A17" i="36"/>
  <c r="B17" i="36"/>
  <c r="A18" i="36"/>
  <c r="B18" i="36"/>
  <c r="A19" i="36"/>
  <c r="B19" i="36"/>
  <c r="A20" i="36"/>
  <c r="B20" i="36"/>
  <c r="A21" i="36"/>
  <c r="B21" i="36"/>
  <c r="A22" i="36"/>
  <c r="B22" i="36"/>
  <c r="A23" i="36"/>
  <c r="B23" i="36"/>
  <c r="A24" i="36"/>
  <c r="B24" i="36"/>
  <c r="A25" i="36"/>
  <c r="B25" i="36"/>
  <c r="A26" i="36"/>
  <c r="B26" i="36"/>
  <c r="A27" i="36"/>
  <c r="B27" i="36"/>
  <c r="A28" i="36"/>
  <c r="B28" i="36"/>
  <c r="A29" i="36"/>
  <c r="B29" i="36"/>
  <c r="A30" i="36"/>
  <c r="B30" i="36"/>
  <c r="A31" i="36"/>
  <c r="B31" i="36"/>
  <c r="A32" i="36"/>
  <c r="B32" i="36"/>
  <c r="A33" i="36"/>
  <c r="A34" i="36"/>
  <c r="A35" i="36"/>
  <c r="A36" i="36"/>
  <c r="A37" i="36"/>
  <c r="A38" i="36"/>
  <c r="A39" i="36"/>
  <c r="A40" i="36"/>
  <c r="A41" i="36"/>
  <c r="A42" i="36"/>
  <c r="A43" i="36"/>
  <c r="A44" i="36"/>
  <c r="A45" i="36"/>
  <c r="A46" i="36"/>
  <c r="A47" i="36"/>
  <c r="A8" i="36"/>
  <c r="B8" i="36"/>
  <c r="B13" i="16"/>
  <c r="D21" i="16"/>
  <c r="D18" i="16"/>
  <c r="B15" i="16"/>
  <c r="D10" i="16"/>
  <c r="B20" i="17"/>
  <c r="D31" i="23"/>
  <c r="B23" i="4"/>
  <c r="B31" i="15"/>
  <c r="D28" i="15"/>
  <c r="B23" i="15"/>
  <c r="D29" i="16"/>
  <c r="D26" i="16"/>
  <c r="D23" i="19"/>
  <c r="D19" i="21"/>
  <c r="D15" i="23"/>
  <c r="D34" i="23"/>
  <c r="B34" i="23"/>
  <c r="D38" i="23"/>
  <c r="B38" i="23"/>
  <c r="D42" i="23"/>
  <c r="B42" i="23"/>
  <c r="B21" i="4"/>
  <c r="B19" i="15"/>
  <c r="B10" i="17"/>
  <c r="B26" i="17"/>
  <c r="D33" i="19"/>
  <c r="D13" i="21"/>
  <c r="D25" i="23"/>
  <c r="B35" i="23"/>
  <c r="D35" i="23"/>
  <c r="B39" i="23"/>
  <c r="D39" i="23"/>
  <c r="B43" i="23"/>
  <c r="D43" i="23"/>
  <c r="B47" i="23"/>
  <c r="D47" i="23"/>
  <c r="D46" i="23"/>
  <c r="B46" i="23"/>
  <c r="D20" i="15"/>
  <c r="D28" i="16"/>
  <c r="D20" i="16"/>
  <c r="D23" i="23"/>
  <c r="B36" i="23"/>
  <c r="D36" i="23"/>
  <c r="B40" i="23"/>
  <c r="D40" i="23"/>
  <c r="B44" i="23"/>
  <c r="D44" i="23"/>
  <c r="B48" i="23"/>
  <c r="D48" i="23"/>
  <c r="B29" i="4"/>
  <c r="B13" i="4"/>
  <c r="B27" i="15"/>
  <c r="B11" i="15"/>
  <c r="B18" i="17"/>
  <c r="D17" i="19"/>
  <c r="B37" i="23"/>
  <c r="D37" i="23"/>
  <c r="B41" i="23"/>
  <c r="D41" i="23"/>
  <c r="B45" i="23"/>
  <c r="D45" i="23"/>
  <c r="D40" i="22"/>
  <c r="B40" i="22"/>
  <c r="B48" i="22"/>
  <c r="D48" i="22"/>
  <c r="B45" i="22"/>
  <c r="D45" i="22"/>
  <c r="D34" i="22"/>
  <c r="B34" i="22"/>
  <c r="D38" i="22"/>
  <c r="B38" i="22"/>
  <c r="D42" i="22"/>
  <c r="B42" i="22"/>
  <c r="D46" i="22"/>
  <c r="B46" i="22"/>
  <c r="B36" i="22"/>
  <c r="D36" i="22"/>
  <c r="D44" i="22"/>
  <c r="B44" i="22"/>
  <c r="B37" i="22"/>
  <c r="D37" i="22"/>
  <c r="B41" i="22"/>
  <c r="D41" i="22"/>
  <c r="B35" i="22"/>
  <c r="D35" i="22"/>
  <c r="B39" i="22"/>
  <c r="D39" i="22"/>
  <c r="B43" i="22"/>
  <c r="D43" i="22"/>
  <c r="B47" i="22"/>
  <c r="D47" i="22"/>
  <c r="D35" i="21"/>
  <c r="B35" i="21"/>
  <c r="B43" i="21"/>
  <c r="D43" i="21"/>
  <c r="B36" i="21"/>
  <c r="D36" i="21"/>
  <c r="D44" i="21"/>
  <c r="B44" i="21"/>
  <c r="D29" i="21"/>
  <c r="B33" i="21"/>
  <c r="D33" i="21"/>
  <c r="B37" i="21"/>
  <c r="D37" i="21"/>
  <c r="B41" i="21"/>
  <c r="D41" i="21"/>
  <c r="B45" i="21"/>
  <c r="D45" i="21"/>
  <c r="D39" i="21"/>
  <c r="B39" i="21"/>
  <c r="D47" i="21"/>
  <c r="B47" i="21"/>
  <c r="D40" i="21"/>
  <c r="B40" i="21"/>
  <c r="D34" i="21"/>
  <c r="B34" i="21"/>
  <c r="D38" i="21"/>
  <c r="B38" i="21"/>
  <c r="D42" i="21"/>
  <c r="B42" i="21"/>
  <c r="D46" i="21"/>
  <c r="B46" i="21"/>
  <c r="D15" i="19"/>
  <c r="D31" i="19"/>
  <c r="D25" i="19"/>
  <c r="D44" i="36"/>
  <c r="B44" i="36"/>
  <c r="D40" i="36"/>
  <c r="B40" i="36"/>
  <c r="D36" i="36"/>
  <c r="B36" i="36"/>
  <c r="B47" i="5"/>
  <c r="D47" i="5"/>
  <c r="B43" i="5"/>
  <c r="D43" i="5"/>
  <c r="B39" i="5"/>
  <c r="D39" i="5"/>
  <c r="B35" i="5"/>
  <c r="D35" i="5"/>
  <c r="B31" i="5"/>
  <c r="D31" i="5"/>
  <c r="D27" i="5"/>
  <c r="B27" i="5"/>
  <c r="B23" i="5"/>
  <c r="D23" i="5"/>
  <c r="B19" i="5"/>
  <c r="D19" i="5"/>
  <c r="B15" i="5"/>
  <c r="D15" i="5"/>
  <c r="B11" i="5"/>
  <c r="D11" i="5"/>
  <c r="B36" i="18"/>
  <c r="D36" i="18"/>
  <c r="D40" i="18"/>
  <c r="D48" i="18"/>
  <c r="D43" i="36"/>
  <c r="B43" i="36"/>
  <c r="B39" i="36"/>
  <c r="D39" i="36"/>
  <c r="D35" i="36"/>
  <c r="B35" i="36"/>
  <c r="B47" i="4"/>
  <c r="D47" i="4"/>
  <c r="B43" i="4"/>
  <c r="D43" i="4"/>
  <c r="B39" i="4"/>
  <c r="D39" i="4"/>
  <c r="B35" i="4"/>
  <c r="D35" i="4"/>
  <c r="D43" i="15"/>
  <c r="B43" i="15"/>
  <c r="D35" i="15"/>
  <c r="B35" i="15"/>
  <c r="D43" i="16"/>
  <c r="B40" i="16"/>
  <c r="D40" i="16"/>
  <c r="D46" i="5"/>
  <c r="B46" i="5"/>
  <c r="D38" i="5"/>
  <c r="B38" i="5"/>
  <c r="D30" i="5"/>
  <c r="B30" i="5"/>
  <c r="D22" i="5"/>
  <c r="B22" i="5"/>
  <c r="B24" i="17"/>
  <c r="D13" i="19"/>
  <c r="D21" i="19"/>
  <c r="D29" i="19"/>
  <c r="D13" i="23"/>
  <c r="B46" i="36"/>
  <c r="D46" i="36"/>
  <c r="D42" i="36"/>
  <c r="B42" i="36"/>
  <c r="B38" i="36"/>
  <c r="D38" i="36"/>
  <c r="D34" i="36"/>
  <c r="B34" i="36"/>
  <c r="B46" i="4"/>
  <c r="D46" i="4"/>
  <c r="D42" i="4"/>
  <c r="B42" i="4"/>
  <c r="D38" i="4"/>
  <c r="B38" i="4"/>
  <c r="D34" i="4"/>
  <c r="B34" i="4"/>
  <c r="B25" i="4"/>
  <c r="B17" i="4"/>
  <c r="B9" i="4"/>
  <c r="D46" i="15"/>
  <c r="B46" i="15"/>
  <c r="D42" i="15"/>
  <c r="B42" i="15"/>
  <c r="B38" i="15"/>
  <c r="D38" i="15"/>
  <c r="B34" i="15"/>
  <c r="D34" i="15"/>
  <c r="D45" i="16"/>
  <c r="B42" i="16"/>
  <c r="D42" i="16"/>
  <c r="D37" i="16"/>
  <c r="B34" i="16"/>
  <c r="D34" i="16"/>
  <c r="B31" i="16"/>
  <c r="D25" i="16"/>
  <c r="B23" i="16"/>
  <c r="D17" i="16"/>
  <c r="D9" i="16"/>
  <c r="D45" i="5"/>
  <c r="B45" i="5"/>
  <c r="D41" i="5"/>
  <c r="B41" i="5"/>
  <c r="D37" i="5"/>
  <c r="B37" i="5"/>
  <c r="D33" i="5"/>
  <c r="B33" i="5"/>
  <c r="B29" i="5"/>
  <c r="D29" i="5"/>
  <c r="B25" i="5"/>
  <c r="D25" i="5"/>
  <c r="D21" i="5"/>
  <c r="B21" i="5"/>
  <c r="D17" i="5"/>
  <c r="B17" i="5"/>
  <c r="D13" i="5"/>
  <c r="B13" i="5"/>
  <c r="D38" i="18"/>
  <c r="B38" i="18"/>
  <c r="D42" i="18"/>
  <c r="D46" i="18"/>
  <c r="B14" i="17"/>
  <c r="B22" i="17"/>
  <c r="B30" i="17"/>
  <c r="D11" i="19"/>
  <c r="D19" i="19"/>
  <c r="D27" i="19"/>
  <c r="D21" i="21"/>
  <c r="D11" i="23"/>
  <c r="D19" i="23"/>
  <c r="D27" i="23"/>
  <c r="D44" i="4"/>
  <c r="B44" i="4"/>
  <c r="D40" i="4"/>
  <c r="B40" i="4"/>
  <c r="B36" i="4"/>
  <c r="D36" i="4"/>
  <c r="D44" i="15"/>
  <c r="B44" i="15"/>
  <c r="B40" i="15"/>
  <c r="D40" i="15"/>
  <c r="D36" i="15"/>
  <c r="B36" i="15"/>
  <c r="B46" i="16"/>
  <c r="D46" i="16"/>
  <c r="D44" i="16"/>
  <c r="D41" i="16"/>
  <c r="B38" i="16"/>
  <c r="D38" i="16"/>
  <c r="D36" i="16"/>
  <c r="D33" i="16"/>
  <c r="D44" i="18"/>
  <c r="D47" i="36"/>
  <c r="B47" i="36"/>
  <c r="D47" i="15"/>
  <c r="B47" i="15"/>
  <c r="D39" i="15"/>
  <c r="B39" i="15"/>
  <c r="D35" i="16"/>
  <c r="D42" i="5"/>
  <c r="B42" i="5"/>
  <c r="D34" i="5"/>
  <c r="B34" i="5"/>
  <c r="B26" i="5"/>
  <c r="D26" i="5"/>
  <c r="D18" i="5"/>
  <c r="B18" i="5"/>
  <c r="D14" i="5"/>
  <c r="B14" i="5"/>
  <c r="D10" i="5"/>
  <c r="B10" i="5"/>
  <c r="B37" i="18"/>
  <c r="D37" i="18"/>
  <c r="D41" i="18"/>
  <c r="D45" i="18"/>
  <c r="B16" i="17"/>
  <c r="B32" i="17"/>
  <c r="D11" i="21"/>
  <c r="D27" i="21"/>
  <c r="D21" i="23"/>
  <c r="D29" i="23"/>
  <c r="D45" i="36"/>
  <c r="B45" i="36"/>
  <c r="D41" i="36"/>
  <c r="B41" i="36"/>
  <c r="B37" i="36"/>
  <c r="D37" i="36"/>
  <c r="B33" i="36"/>
  <c r="D33" i="36"/>
  <c r="D45" i="4"/>
  <c r="B45" i="4"/>
  <c r="D41" i="4"/>
  <c r="B41" i="4"/>
  <c r="D37" i="4"/>
  <c r="B37" i="4"/>
  <c r="D33" i="4"/>
  <c r="B33" i="4"/>
  <c r="B27" i="4"/>
  <c r="B19" i="4"/>
  <c r="B11" i="4"/>
  <c r="B45" i="15"/>
  <c r="D45" i="15"/>
  <c r="D41" i="15"/>
  <c r="B41" i="15"/>
  <c r="B37" i="15"/>
  <c r="D37" i="15"/>
  <c r="B33" i="15"/>
  <c r="D33" i="15"/>
  <c r="B9" i="15"/>
  <c r="D47" i="16"/>
  <c r="B44" i="16"/>
  <c r="B41" i="16"/>
  <c r="D39" i="16"/>
  <c r="B36" i="16"/>
  <c r="B33" i="16"/>
  <c r="B48" i="5"/>
  <c r="D48" i="5"/>
  <c r="B44" i="5"/>
  <c r="D44" i="5"/>
  <c r="B40" i="5"/>
  <c r="D40" i="5"/>
  <c r="B36" i="5"/>
  <c r="D36" i="5"/>
  <c r="B32" i="5"/>
  <c r="D32" i="5"/>
  <c r="D28" i="5"/>
  <c r="B28" i="5"/>
  <c r="D24" i="5"/>
  <c r="B24" i="5"/>
  <c r="B20" i="5"/>
  <c r="D20" i="5"/>
  <c r="B16" i="5"/>
  <c r="D16" i="5"/>
  <c r="B12" i="5"/>
  <c r="D12" i="5"/>
  <c r="D35" i="18"/>
  <c r="B35" i="18"/>
  <c r="D39" i="18"/>
  <c r="D43" i="18"/>
  <c r="D47" i="18"/>
  <c r="B20" i="23"/>
  <c r="D20" i="23"/>
  <c r="D29" i="15"/>
  <c r="D25" i="15"/>
  <c r="D21" i="15"/>
  <c r="D17" i="15"/>
  <c r="D13" i="15"/>
  <c r="D32" i="16"/>
  <c r="D24" i="16"/>
  <c r="D16" i="16"/>
  <c r="B9" i="18"/>
  <c r="D13" i="17"/>
  <c r="B13" i="17"/>
  <c r="D21" i="17"/>
  <c r="B21" i="17"/>
  <c r="D29" i="17"/>
  <c r="B29" i="17"/>
  <c r="B17" i="21"/>
  <c r="D17" i="21"/>
  <c r="B10" i="23"/>
  <c r="D10" i="23"/>
  <c r="B18" i="23"/>
  <c r="D18" i="23"/>
  <c r="B26" i="23"/>
  <c r="D26" i="23"/>
  <c r="B28" i="23"/>
  <c r="D28" i="23"/>
  <c r="B32" i="4"/>
  <c r="B30" i="4"/>
  <c r="B28" i="4"/>
  <c r="B26" i="4"/>
  <c r="B24" i="4"/>
  <c r="B22" i="4"/>
  <c r="B20" i="4"/>
  <c r="B18" i="4"/>
  <c r="B16" i="4"/>
  <c r="B14" i="4"/>
  <c r="B12" i="4"/>
  <c r="B10" i="4"/>
  <c r="D30" i="15"/>
  <c r="D26" i="15"/>
  <c r="D22" i="15"/>
  <c r="D18" i="15"/>
  <c r="D14" i="15"/>
  <c r="D10" i="15"/>
  <c r="B43" i="16"/>
  <c r="B35" i="16"/>
  <c r="D30" i="16"/>
  <c r="B27" i="16"/>
  <c r="D22" i="16"/>
  <c r="B19" i="16"/>
  <c r="D14" i="16"/>
  <c r="B11" i="16"/>
  <c r="B9" i="5"/>
  <c r="D11" i="17"/>
  <c r="B11" i="17"/>
  <c r="D19" i="17"/>
  <c r="B19" i="17"/>
  <c r="D27" i="17"/>
  <c r="B27" i="17"/>
  <c r="B16" i="23"/>
  <c r="D16" i="23"/>
  <c r="B24" i="23"/>
  <c r="D24" i="23"/>
  <c r="B32" i="23"/>
  <c r="D32" i="23"/>
  <c r="D15" i="17"/>
  <c r="B15" i="17"/>
  <c r="D23" i="17"/>
  <c r="B23" i="17"/>
  <c r="D31" i="17"/>
  <c r="B31" i="17"/>
  <c r="B12" i="23"/>
  <c r="D12" i="23"/>
  <c r="D17" i="17"/>
  <c r="B17" i="17"/>
  <c r="D25" i="17"/>
  <c r="B25" i="17"/>
  <c r="D33" i="17"/>
  <c r="B33" i="17"/>
  <c r="B9" i="21"/>
  <c r="D9" i="21"/>
  <c r="B25" i="21"/>
  <c r="D25" i="21"/>
  <c r="B14" i="23"/>
  <c r="D14" i="23"/>
  <c r="B22" i="23"/>
  <c r="D22" i="23"/>
  <c r="B30" i="23"/>
  <c r="D30" i="23"/>
  <c r="D10" i="19"/>
  <c r="D12" i="19"/>
  <c r="D14" i="19"/>
  <c r="D16" i="19"/>
  <c r="D18" i="19"/>
  <c r="D20" i="19"/>
  <c r="D22" i="19"/>
  <c r="D24" i="19"/>
  <c r="D26" i="19"/>
  <c r="D28" i="19"/>
  <c r="D30" i="19"/>
  <c r="D32" i="19"/>
  <c r="D15" i="21"/>
  <c r="D23" i="21"/>
  <c r="D31" i="21"/>
  <c r="AI51" i="4"/>
  <c r="AI53" i="4"/>
  <c r="AI49" i="4"/>
  <c r="D8" i="21"/>
  <c r="D10" i="21"/>
  <c r="D12" i="21"/>
  <c r="D14" i="21"/>
  <c r="D16" i="21"/>
  <c r="D18" i="21"/>
  <c r="D20" i="21"/>
  <c r="D22" i="21"/>
  <c r="D24" i="21"/>
  <c r="D26" i="21"/>
  <c r="D28" i="21"/>
  <c r="D30" i="21"/>
  <c r="D32" i="21"/>
  <c r="D8" i="20"/>
  <c r="D9" i="20"/>
  <c r="D11" i="20"/>
  <c r="D13" i="20"/>
  <c r="D15" i="20"/>
  <c r="D17" i="20"/>
  <c r="D19" i="20"/>
  <c r="D21" i="20"/>
  <c r="D23" i="20"/>
  <c r="D25" i="20"/>
  <c r="D27" i="20"/>
  <c r="D29" i="20"/>
  <c r="D31" i="20"/>
  <c r="D10" i="20"/>
  <c r="D12" i="20"/>
  <c r="D14" i="20"/>
  <c r="D16" i="20"/>
  <c r="D18" i="20"/>
  <c r="D20" i="20"/>
  <c r="D22" i="20"/>
  <c r="D24" i="20"/>
  <c r="D26" i="20"/>
  <c r="D28" i="20"/>
  <c r="D30" i="20"/>
  <c r="D32" i="20"/>
  <c r="D8" i="36"/>
  <c r="B9" i="23"/>
  <c r="B10" i="22"/>
  <c r="B11" i="22"/>
  <c r="B12" i="22"/>
  <c r="B13" i="22"/>
  <c r="B14" i="22"/>
  <c r="B15" i="22"/>
  <c r="B16" i="22"/>
  <c r="B17" i="22"/>
  <c r="B18" i="22"/>
  <c r="B19" i="22"/>
  <c r="B20" i="22"/>
  <c r="B21" i="22"/>
  <c r="B22" i="22"/>
  <c r="B23" i="22"/>
  <c r="B24" i="22"/>
  <c r="B25" i="22"/>
  <c r="B26" i="22"/>
  <c r="B27" i="22"/>
  <c r="B28" i="22"/>
  <c r="B29" i="22"/>
  <c r="B30" i="22"/>
  <c r="B31" i="22"/>
  <c r="B32" i="22"/>
  <c r="B33" i="22"/>
  <c r="B9" i="22"/>
  <c r="B8" i="21"/>
  <c r="B8" i="20"/>
  <c r="B9" i="19"/>
  <c r="B9" i="17"/>
  <c r="B10" i="18"/>
  <c r="B11" i="18"/>
  <c r="B12" i="18"/>
  <c r="B13" i="18"/>
  <c r="B14" i="18"/>
  <c r="B15" i="18"/>
  <c r="B16" i="18"/>
  <c r="B17" i="18"/>
  <c r="B18" i="18"/>
  <c r="B19" i="18"/>
  <c r="B20" i="18"/>
  <c r="B21" i="18"/>
  <c r="B22" i="18"/>
  <c r="B23" i="18"/>
  <c r="B24" i="18"/>
  <c r="B25" i="18"/>
  <c r="B26" i="18"/>
  <c r="B27" i="18"/>
  <c r="B28" i="18"/>
  <c r="B29" i="18"/>
  <c r="B30" i="18"/>
  <c r="B31" i="18"/>
  <c r="B32" i="18"/>
  <c r="B33" i="18"/>
  <c r="B8" i="16"/>
  <c r="B8" i="15"/>
  <c r="B8" i="4"/>
  <c r="D32" i="36"/>
  <c r="D31" i="36"/>
  <c r="D30" i="36"/>
  <c r="D29" i="36"/>
  <c r="D28" i="36"/>
  <c r="D27" i="36"/>
  <c r="D26" i="36"/>
  <c r="D25" i="36"/>
  <c r="D24" i="36"/>
  <c r="D23" i="36"/>
  <c r="D22" i="36"/>
  <c r="D21" i="36"/>
  <c r="D20" i="36"/>
  <c r="D19" i="36"/>
  <c r="D18" i="36"/>
  <c r="D17" i="36"/>
  <c r="D16" i="36"/>
  <c r="D15" i="36"/>
  <c r="D14" i="36"/>
  <c r="D13" i="36"/>
  <c r="D12" i="36"/>
  <c r="D11" i="36"/>
  <c r="D10" i="36"/>
  <c r="D9" i="36"/>
  <c r="BN39" i="18"/>
  <c r="CB39" i="18"/>
  <c r="BE44" i="18"/>
  <c r="BT43" i="18"/>
  <c r="BE45" i="18"/>
  <c r="CH41" i="18"/>
  <c r="BN41" i="18"/>
  <c r="CK41" i="18"/>
  <c r="BQ42" i="18"/>
  <c r="BK48" i="18"/>
  <c r="BQ46" i="18"/>
  <c r="BY46" i="18"/>
  <c r="BQ40" i="18"/>
  <c r="BY40" i="18"/>
  <c r="CE40" i="18"/>
  <c r="AS9" i="5"/>
  <c r="AS16" i="5"/>
  <c r="CN44" i="18"/>
  <c r="CH47" i="18"/>
  <c r="CH43" i="18"/>
  <c r="BY42" i="18"/>
  <c r="CH42" i="18"/>
  <c r="CN41" i="18"/>
  <c r="CB43" i="18"/>
  <c r="BH40" i="18"/>
  <c r="CN45" i="18"/>
  <c r="BK43" i="18"/>
  <c r="BK39" i="18"/>
  <c r="BY39" i="18"/>
  <c r="CH46" i="18"/>
  <c r="BQ48" i="18"/>
  <c r="BT42" i="18"/>
  <c r="BT41" i="18"/>
  <c r="BK45" i="18"/>
  <c r="BQ44" i="18"/>
  <c r="CK40" i="18"/>
  <c r="CN46" i="18"/>
  <c r="BN46" i="18"/>
  <c r="CB46" i="18"/>
  <c r="CB48" i="18"/>
  <c r="BE42" i="18"/>
  <c r="CE42" i="18"/>
  <c r="CK42" i="18"/>
  <c r="BQ41" i="18"/>
  <c r="BH47" i="18"/>
  <c r="CE47" i="18"/>
  <c r="CB45" i="18"/>
  <c r="BT45" i="18"/>
  <c r="BQ45" i="18"/>
  <c r="BH43" i="18"/>
  <c r="CE43" i="18"/>
  <c r="BK44" i="18"/>
  <c r="CB44" i="18"/>
  <c r="BH39" i="18"/>
  <c r="CH39" i="18"/>
  <c r="BE39" i="18"/>
  <c r="CE39" i="18"/>
  <c r="BN44" i="18"/>
  <c r="BT46" i="18"/>
  <c r="BE48" i="18"/>
  <c r="BH42" i="18"/>
  <c r="BT47" i="18"/>
  <c r="BY47" i="18"/>
  <c r="CH45" i="18"/>
  <c r="BY43" i="18"/>
  <c r="CE44" i="18"/>
  <c r="BT44" i="18"/>
  <c r="BK40" i="18"/>
  <c r="BN40" i="18"/>
  <c r="CB40" i="18"/>
  <c r="BK46" i="18"/>
  <c r="CK46" i="18"/>
  <c r="BY48" i="18"/>
  <c r="CN48" i="18"/>
  <c r="BT48" i="18"/>
  <c r="BK42" i="18"/>
  <c r="BN42" i="18"/>
  <c r="CB42" i="18"/>
  <c r="BH41" i="18"/>
  <c r="BE41" i="18"/>
  <c r="CE41" i="18"/>
  <c r="CB47" i="18"/>
  <c r="BN47" i="18"/>
  <c r="BQ47" i="18"/>
  <c r="CK45" i="18"/>
  <c r="CE45" i="18"/>
  <c r="BE43" i="18"/>
  <c r="BN43" i="18"/>
  <c r="BQ43" i="18"/>
  <c r="BY44" i="18"/>
  <c r="CK44" i="18"/>
  <c r="CK39" i="18"/>
  <c r="BQ39" i="18"/>
  <c r="BH48" i="18"/>
  <c r="BE40" i="18"/>
  <c r="CH40" i="18"/>
  <c r="BN48" i="18"/>
  <c r="BK47" i="18"/>
  <c r="CN40" i="18"/>
  <c r="BT40" i="18"/>
  <c r="BE46" i="18"/>
  <c r="CE46" i="18"/>
  <c r="BH46" i="18"/>
  <c r="CE48" i="18"/>
  <c r="CK48" i="18"/>
  <c r="CN42" i="18"/>
  <c r="CB41" i="18"/>
  <c r="BK41" i="18"/>
  <c r="BY41" i="18"/>
  <c r="BE47" i="18"/>
  <c r="CK47" i="18"/>
  <c r="CN47" i="18"/>
  <c r="BN45" i="18"/>
  <c r="BH45" i="18"/>
  <c r="BY45" i="18"/>
  <c r="CK43" i="18"/>
  <c r="CN43" i="18"/>
  <c r="BH44" i="18"/>
  <c r="CH44" i="18"/>
  <c r="BT39" i="18"/>
  <c r="CN39" i="18"/>
  <c r="AX9" i="5"/>
  <c r="AS11" i="5"/>
  <c r="AX29" i="5"/>
  <c r="AX26" i="5"/>
  <c r="AX20" i="5"/>
  <c r="AX10" i="5"/>
  <c r="AX15" i="5"/>
  <c r="AS18" i="5"/>
  <c r="AS24" i="5"/>
  <c r="AX27" i="5"/>
  <c r="AX30" i="5"/>
  <c r="AX22" i="5"/>
  <c r="AX33" i="5"/>
  <c r="AX21" i="5"/>
  <c r="AX19" i="5"/>
  <c r="AS37" i="5"/>
  <c r="AX34" i="5"/>
  <c r="AS38" i="5"/>
  <c r="AS21" i="5"/>
  <c r="AS19" i="5"/>
  <c r="AX38" i="5"/>
  <c r="AS26" i="5"/>
  <c r="AS20" i="5"/>
  <c r="AX35" i="5"/>
  <c r="AX18" i="5"/>
  <c r="AS27" i="5"/>
  <c r="AS33" i="5"/>
  <c r="AS34" i="5"/>
  <c r="AS36" i="5"/>
  <c r="AX16" i="5"/>
  <c r="AX11" i="5"/>
  <c r="AX13" i="5"/>
  <c r="AX24" i="5"/>
  <c r="AX36" i="5"/>
  <c r="AS12" i="5"/>
  <c r="AS13" i="5"/>
  <c r="AS35" i="5"/>
  <c r="AS17" i="5"/>
  <c r="AX14" i="5"/>
  <c r="AS32" i="5"/>
  <c r="AS30" i="5"/>
  <c r="AS22" i="5"/>
  <c r="AS29" i="5"/>
  <c r="AS14" i="5"/>
  <c r="AX32" i="5"/>
  <c r="AX37" i="5"/>
  <c r="AS10" i="5"/>
  <c r="AX12" i="5"/>
  <c r="AS15" i="5"/>
  <c r="AX17" i="5"/>
  <c r="AQ57" i="36"/>
  <c r="AT57" i="36"/>
  <c r="AN57" i="36"/>
  <c r="W57" i="16"/>
  <c r="W53" i="16"/>
  <c r="W51" i="16"/>
  <c r="W49" i="16"/>
  <c r="U57" i="16"/>
  <c r="U53" i="16"/>
  <c r="U51" i="16"/>
  <c r="U49" i="16"/>
  <c r="S57" i="16"/>
  <c r="S53" i="16"/>
  <c r="S51" i="16"/>
  <c r="S49" i="16"/>
  <c r="Q57" i="16"/>
  <c r="Q53" i="16"/>
  <c r="Q51" i="16"/>
  <c r="Q49" i="16"/>
  <c r="O57" i="16"/>
  <c r="O53" i="16"/>
  <c r="O51" i="16"/>
  <c r="O49" i="16"/>
  <c r="M57" i="16"/>
  <c r="M53" i="16"/>
  <c r="M51" i="16"/>
  <c r="M49" i="16"/>
  <c r="K57" i="16"/>
  <c r="K53" i="16"/>
  <c r="K51" i="16"/>
  <c r="K49" i="16"/>
  <c r="I57" i="16"/>
  <c r="I53" i="16"/>
  <c r="I51" i="16"/>
  <c r="I49" i="16"/>
  <c r="G57" i="16"/>
  <c r="G53" i="16"/>
  <c r="G51" i="16"/>
  <c r="G49" i="16"/>
  <c r="E57" i="16"/>
  <c r="E53" i="16"/>
  <c r="E51" i="16"/>
  <c r="E49" i="16"/>
  <c r="G49" i="15"/>
  <c r="I49" i="15"/>
  <c r="K49" i="15"/>
  <c r="M49" i="15"/>
  <c r="O49" i="15"/>
  <c r="Q49" i="15"/>
  <c r="S49" i="15"/>
  <c r="U49" i="15"/>
  <c r="W49" i="15"/>
  <c r="G51" i="15"/>
  <c r="I51" i="15"/>
  <c r="K51" i="15"/>
  <c r="M51" i="15"/>
  <c r="O51" i="15"/>
  <c r="Q51" i="15"/>
  <c r="S51" i="15"/>
  <c r="U51" i="15"/>
  <c r="W51" i="15"/>
  <c r="G53" i="15"/>
  <c r="I53" i="15"/>
  <c r="K53" i="15"/>
  <c r="M53" i="15"/>
  <c r="O53" i="15"/>
  <c r="Q53" i="15"/>
  <c r="S53" i="15"/>
  <c r="U53" i="15"/>
  <c r="W53" i="15"/>
  <c r="G57" i="15"/>
  <c r="I57" i="15"/>
  <c r="K57" i="15"/>
  <c r="M57" i="15"/>
  <c r="O57" i="15"/>
  <c r="Q57" i="15"/>
  <c r="S57" i="15"/>
  <c r="U57" i="15"/>
  <c r="W57" i="15"/>
  <c r="E57" i="15"/>
  <c r="E53" i="15"/>
  <c r="E51" i="15"/>
  <c r="E49" i="15"/>
  <c r="E51" i="36"/>
  <c r="E53" i="36"/>
  <c r="E57" i="36"/>
  <c r="G49" i="4"/>
  <c r="I49" i="4"/>
  <c r="K49" i="4"/>
  <c r="M49" i="4"/>
  <c r="O49" i="4"/>
  <c r="Q49" i="4"/>
  <c r="S49" i="4"/>
  <c r="U49" i="4"/>
  <c r="W49" i="4"/>
  <c r="G51" i="4"/>
  <c r="I51" i="4"/>
  <c r="K51" i="4"/>
  <c r="M51" i="4"/>
  <c r="O51" i="4"/>
  <c r="Q51" i="4"/>
  <c r="S51" i="4"/>
  <c r="U51" i="4"/>
  <c r="W51" i="4"/>
  <c r="G53" i="4"/>
  <c r="I53" i="4"/>
  <c r="K53" i="4"/>
  <c r="M53" i="4"/>
  <c r="O53" i="4"/>
  <c r="Q53" i="4"/>
  <c r="S53" i="4"/>
  <c r="U53" i="4"/>
  <c r="W53" i="4"/>
  <c r="G57" i="4"/>
  <c r="I57" i="4"/>
  <c r="K57" i="4"/>
  <c r="M57" i="4"/>
  <c r="O57" i="4"/>
  <c r="Q57" i="4"/>
  <c r="S57" i="4"/>
  <c r="U57" i="4"/>
  <c r="W57" i="4"/>
  <c r="E57" i="4"/>
  <c r="E53" i="4"/>
  <c r="E51" i="4"/>
  <c r="E49" i="4"/>
  <c r="D34" i="31"/>
  <c r="F34" i="31"/>
  <c r="U52" i="15"/>
  <c r="M52" i="15"/>
  <c r="S50" i="15"/>
  <c r="O52" i="15"/>
  <c r="G52" i="15"/>
  <c r="E50" i="4"/>
  <c r="Q50" i="4"/>
  <c r="I50" i="4"/>
  <c r="W54" i="15"/>
  <c r="E52" i="15"/>
  <c r="E52" i="16"/>
  <c r="G52" i="16"/>
  <c r="I52" i="16"/>
  <c r="K52" i="16"/>
  <c r="M52" i="16"/>
  <c r="O54" i="4"/>
  <c r="G54" i="4"/>
  <c r="E54" i="15"/>
  <c r="W52" i="15"/>
  <c r="E54" i="16"/>
  <c r="G54" i="16"/>
  <c r="I54" i="16"/>
  <c r="K54" i="16"/>
  <c r="M54" i="16"/>
  <c r="O54" i="16"/>
  <c r="Q54" i="16"/>
  <c r="S54" i="16"/>
  <c r="U54" i="16"/>
  <c r="W54" i="16"/>
  <c r="O55" i="15"/>
  <c r="O56" i="15"/>
  <c r="G55" i="15"/>
  <c r="G56" i="15"/>
  <c r="O52" i="16"/>
  <c r="Q52" i="16"/>
  <c r="U52" i="16"/>
  <c r="W52" i="16"/>
  <c r="M54" i="4"/>
  <c r="E52" i="36"/>
  <c r="U54" i="4"/>
  <c r="W50" i="4"/>
  <c r="O50" i="4"/>
  <c r="G50" i="4"/>
  <c r="W50" i="15"/>
  <c r="O50" i="15"/>
  <c r="G50" i="15"/>
  <c r="Q54" i="15"/>
  <c r="I54" i="15"/>
  <c r="K52" i="4"/>
  <c r="E52" i="4"/>
  <c r="S54" i="4"/>
  <c r="K54" i="4"/>
  <c r="U50" i="4"/>
  <c r="M50" i="4"/>
  <c r="Q52" i="15"/>
  <c r="U54" i="15"/>
  <c r="M54" i="15"/>
  <c r="Q50" i="15"/>
  <c r="I50" i="15"/>
  <c r="E54" i="4"/>
  <c r="Q54" i="4"/>
  <c r="I54" i="4"/>
  <c r="W52" i="4"/>
  <c r="O52" i="4"/>
  <c r="G52" i="4"/>
  <c r="S50" i="4"/>
  <c r="K50" i="4"/>
  <c r="E54" i="36"/>
  <c r="S54" i="15"/>
  <c r="E50" i="16"/>
  <c r="G50" i="16"/>
  <c r="I50" i="16"/>
  <c r="K50" i="16"/>
  <c r="M50" i="16"/>
  <c r="O50" i="16"/>
  <c r="Q50" i="16"/>
  <c r="S50" i="16"/>
  <c r="U50" i="16"/>
  <c r="W50" i="16"/>
  <c r="S52" i="15"/>
  <c r="K52" i="15"/>
  <c r="U50" i="15"/>
  <c r="M50" i="15"/>
  <c r="S52" i="4"/>
  <c r="E55" i="15"/>
  <c r="E56" i="15"/>
  <c r="M55" i="16"/>
  <c r="M56" i="16"/>
  <c r="W55" i="16"/>
  <c r="W56" i="16"/>
  <c r="U55" i="16"/>
  <c r="U56" i="16"/>
  <c r="S52" i="16"/>
  <c r="Q55" i="16"/>
  <c r="Q56" i="16"/>
  <c r="I55" i="16"/>
  <c r="I56" i="16"/>
  <c r="S55" i="16"/>
  <c r="S56" i="16"/>
  <c r="O55" i="16"/>
  <c r="O56" i="16"/>
  <c r="K55" i="16"/>
  <c r="K56" i="16"/>
  <c r="G55" i="16"/>
  <c r="G56" i="16"/>
  <c r="E55" i="16"/>
  <c r="E56" i="16"/>
  <c r="W55" i="15"/>
  <c r="W56" i="15"/>
  <c r="S55" i="15"/>
  <c r="S56" i="15"/>
  <c r="K50" i="15"/>
  <c r="K55" i="15"/>
  <c r="K56" i="15"/>
  <c r="I52" i="15"/>
  <c r="E50" i="15"/>
  <c r="U55" i="15"/>
  <c r="U56" i="15"/>
  <c r="Q55" i="15"/>
  <c r="Q56" i="15"/>
  <c r="M55" i="15"/>
  <c r="M56" i="15"/>
  <c r="I55" i="15"/>
  <c r="I56" i="15"/>
  <c r="O54" i="15"/>
  <c r="K54" i="15"/>
  <c r="G54" i="15"/>
  <c r="W55" i="4"/>
  <c r="W56" i="4"/>
  <c r="W54" i="4"/>
  <c r="K55" i="4"/>
  <c r="K56" i="4"/>
  <c r="S55" i="4"/>
  <c r="S56" i="4"/>
  <c r="U55" i="4"/>
  <c r="U56" i="4"/>
  <c r="M55" i="4"/>
  <c r="M56" i="4"/>
  <c r="Q52" i="4"/>
  <c r="I55" i="4"/>
  <c r="I56" i="4"/>
  <c r="O55" i="4"/>
  <c r="O56" i="4"/>
  <c r="G55" i="4"/>
  <c r="G56" i="4"/>
  <c r="E55" i="4"/>
  <c r="E56" i="4"/>
  <c r="U52" i="4"/>
  <c r="M52" i="4"/>
  <c r="I52" i="4"/>
  <c r="Q55" i="4"/>
  <c r="Q56" i="4"/>
  <c r="X13" i="1"/>
  <c r="X37" i="1"/>
  <c r="X36" i="1"/>
  <c r="X35" i="1"/>
  <c r="X34" i="1"/>
  <c r="X33" i="1"/>
  <c r="X32" i="1"/>
  <c r="X31" i="1"/>
  <c r="X30" i="1"/>
  <c r="X29" i="1"/>
  <c r="X28" i="1"/>
  <c r="X27" i="1"/>
  <c r="X26" i="1"/>
  <c r="X25" i="1"/>
  <c r="X24" i="1"/>
  <c r="X23" i="1"/>
  <c r="X22" i="1"/>
  <c r="X21" i="1"/>
  <c r="X20" i="1"/>
  <c r="X19" i="1"/>
  <c r="X18" i="1"/>
  <c r="X17" i="1"/>
  <c r="X16" i="1"/>
  <c r="X15" i="1"/>
  <c r="X14" i="1"/>
  <c r="C8" i="31"/>
  <c r="U13" i="1"/>
  <c r="AA57" i="36"/>
  <c r="AA49" i="36"/>
  <c r="AA51" i="36"/>
  <c r="AA53" i="36"/>
  <c r="Y57" i="36"/>
  <c r="Y49" i="36"/>
  <c r="Y51" i="36"/>
  <c r="Y53" i="36"/>
  <c r="W57" i="36"/>
  <c r="W49" i="36"/>
  <c r="W51" i="36"/>
  <c r="W53" i="36"/>
  <c r="U57" i="36"/>
  <c r="U49" i="36"/>
  <c r="U51" i="36"/>
  <c r="U53" i="36"/>
  <c r="S57" i="36"/>
  <c r="S49" i="36"/>
  <c r="S51" i="36"/>
  <c r="S53" i="36"/>
  <c r="Q57" i="36"/>
  <c r="Q49" i="36"/>
  <c r="Q51" i="36"/>
  <c r="Q53" i="36"/>
  <c r="O57" i="36"/>
  <c r="O49" i="36"/>
  <c r="O51" i="36"/>
  <c r="O53" i="36"/>
  <c r="M57" i="36"/>
  <c r="M49" i="36"/>
  <c r="M51" i="36"/>
  <c r="M53" i="36"/>
  <c r="K57" i="36"/>
  <c r="K49" i="36"/>
  <c r="K51" i="36"/>
  <c r="K53" i="36"/>
  <c r="I57" i="36"/>
  <c r="I49" i="36"/>
  <c r="I51" i="36"/>
  <c r="I53" i="36"/>
  <c r="G57" i="36"/>
  <c r="G49" i="36"/>
  <c r="G51" i="36"/>
  <c r="G53" i="36"/>
  <c r="G55" i="1"/>
  <c r="G54" i="1"/>
  <c r="E49" i="36"/>
  <c r="X52" i="1"/>
  <c r="X51" i="1"/>
  <c r="X50" i="1"/>
  <c r="X49" i="1"/>
  <c r="X48" i="1"/>
  <c r="X47" i="1"/>
  <c r="X46" i="1"/>
  <c r="X45" i="1"/>
  <c r="X44" i="1"/>
  <c r="X43" i="1"/>
  <c r="X42" i="1"/>
  <c r="X41" i="1"/>
  <c r="X40" i="1"/>
  <c r="X39" i="1"/>
  <c r="X38" i="1"/>
  <c r="C11" i="31"/>
  <c r="C10" i="31"/>
  <c r="T28" i="1"/>
  <c r="V27" i="1"/>
  <c r="V24" i="1"/>
  <c r="T18" i="1"/>
  <c r="V37" i="1"/>
  <c r="V26" i="1"/>
  <c r="T43" i="1"/>
  <c r="T23" i="1"/>
  <c r="V20" i="1"/>
  <c r="V48" i="1"/>
  <c r="T51" i="1"/>
  <c r="V30" i="1"/>
  <c r="V33" i="1"/>
  <c r="V17" i="1"/>
  <c r="V19" i="1"/>
  <c r="T21" i="1"/>
  <c r="V39" i="1"/>
  <c r="I54" i="36"/>
  <c r="O54" i="36"/>
  <c r="U54" i="36"/>
  <c r="Y54" i="36"/>
  <c r="I52" i="36"/>
  <c r="M52" i="36"/>
  <c r="S52" i="36"/>
  <c r="Y52" i="36"/>
  <c r="G54" i="36"/>
  <c r="K54" i="36"/>
  <c r="M54" i="36"/>
  <c r="Q54" i="36"/>
  <c r="S54" i="36"/>
  <c r="W54" i="36"/>
  <c r="AA54" i="36"/>
  <c r="K52" i="36"/>
  <c r="Q52" i="36"/>
  <c r="U52" i="36"/>
  <c r="W52" i="36"/>
  <c r="AA52" i="36"/>
  <c r="G50" i="36"/>
  <c r="K50" i="36"/>
  <c r="O50" i="36"/>
  <c r="Q50" i="36"/>
  <c r="W50" i="36"/>
  <c r="Y50" i="36"/>
  <c r="T25" i="1"/>
  <c r="T27" i="1"/>
  <c r="V28" i="1"/>
  <c r="V52" i="1"/>
  <c r="AA55" i="36"/>
  <c r="AA56" i="36"/>
  <c r="V40" i="1"/>
  <c r="T16" i="1"/>
  <c r="T41" i="1"/>
  <c r="V44" i="1"/>
  <c r="V14" i="1"/>
  <c r="Y55" i="36"/>
  <c r="Y56" i="36"/>
  <c r="I55" i="36"/>
  <c r="I56" i="36"/>
  <c r="I50" i="36"/>
  <c r="O55" i="36"/>
  <c r="O56" i="36"/>
  <c r="Q55" i="36"/>
  <c r="Q56" i="36"/>
  <c r="O52" i="36"/>
  <c r="U55" i="36"/>
  <c r="U56" i="36"/>
  <c r="G55" i="36"/>
  <c r="G56" i="36"/>
  <c r="S55" i="36"/>
  <c r="S56" i="36"/>
  <c r="G52" i="36"/>
  <c r="M55" i="36"/>
  <c r="M56" i="36"/>
  <c r="W55" i="36"/>
  <c r="W56" i="36"/>
  <c r="E50" i="36"/>
  <c r="E55" i="36"/>
  <c r="E56" i="36"/>
  <c r="K55" i="36"/>
  <c r="K56" i="36"/>
  <c r="AA50" i="36"/>
  <c r="M50" i="36"/>
  <c r="U50" i="36"/>
  <c r="S50" i="36"/>
  <c r="V16" i="1"/>
  <c r="V32" i="1"/>
  <c r="V21" i="1"/>
  <c r="D28" i="33"/>
  <c r="V25" i="1"/>
  <c r="T20" i="1"/>
  <c r="T22" i="1"/>
  <c r="V18" i="1"/>
  <c r="V23" i="1"/>
  <c r="V41" i="1"/>
  <c r="T37" i="1"/>
  <c r="V29" i="1"/>
  <c r="T24" i="1"/>
  <c r="T29" i="1"/>
  <c r="T32" i="1"/>
  <c r="V34" i="1"/>
  <c r="T26" i="1"/>
  <c r="T31" i="1"/>
  <c r="V22" i="1"/>
  <c r="V31" i="1"/>
  <c r="T30" i="1"/>
  <c r="T47" i="1"/>
  <c r="V47" i="1"/>
  <c r="T48" i="1"/>
  <c r="T49" i="1"/>
  <c r="V43" i="1"/>
  <c r="T13" i="1"/>
  <c r="V13" i="1"/>
  <c r="T33" i="1"/>
  <c r="T50" i="1"/>
  <c r="T42" i="1"/>
  <c r="T45" i="1"/>
  <c r="V46" i="1"/>
  <c r="V45" i="1"/>
  <c r="V42" i="1"/>
  <c r="V36" i="1"/>
  <c r="T39" i="1"/>
  <c r="T35" i="1"/>
  <c r="T36" i="1"/>
  <c r="T46" i="1"/>
  <c r="V51" i="1"/>
  <c r="T34" i="1"/>
  <c r="T14" i="1"/>
  <c r="T15" i="1"/>
  <c r="V15" i="1"/>
  <c r="V35" i="1"/>
  <c r="T17" i="1"/>
  <c r="T19" i="1"/>
  <c r="T38" i="1"/>
  <c r="V38" i="1"/>
  <c r="D19" i="33"/>
  <c r="V50" i="1"/>
  <c r="T40" i="1"/>
  <c r="T52" i="1"/>
  <c r="V49" i="1"/>
  <c r="T44" i="1"/>
  <c r="D21" i="33"/>
  <c r="D18" i="33"/>
  <c r="D23" i="33"/>
  <c r="D24" i="33"/>
  <c r="P27" i="33"/>
  <c r="I17" i="33"/>
  <c r="G17" i="33"/>
  <c r="D26" i="33"/>
  <c r="D14" i="33"/>
  <c r="H29" i="33"/>
  <c r="D12" i="33"/>
  <c r="D30" i="33"/>
  <c r="H20" i="33"/>
  <c r="K26" i="33"/>
  <c r="K28" i="33"/>
  <c r="C28" i="33"/>
  <c r="K19" i="33"/>
  <c r="C19" i="33"/>
  <c r="D16" i="33"/>
  <c r="AX31" i="5"/>
  <c r="AX25" i="5"/>
  <c r="D39" i="33"/>
  <c r="I28" i="33"/>
  <c r="G28" i="33"/>
  <c r="H28" i="33"/>
  <c r="H19" i="33"/>
  <c r="I19" i="33"/>
  <c r="G19" i="33"/>
  <c r="P18" i="33"/>
  <c r="P28" i="33"/>
  <c r="L28" i="33"/>
  <c r="N28" i="33"/>
  <c r="M28" i="33"/>
  <c r="O28" i="33"/>
  <c r="M21" i="33"/>
  <c r="O14" i="33"/>
  <c r="O19" i="33"/>
  <c r="M19" i="33"/>
  <c r="L19" i="33"/>
  <c r="P19" i="33"/>
  <c r="N19" i="33"/>
  <c r="C21" i="33"/>
  <c r="N24" i="33"/>
  <c r="M30" i="33"/>
  <c r="AM31" i="15"/>
  <c r="AP24" i="15"/>
  <c r="Y31" i="15"/>
  <c r="AB24" i="15"/>
  <c r="AE31" i="15"/>
  <c r="AM24" i="15"/>
  <c r="AG25" i="17"/>
  <c r="L24" i="33"/>
  <c r="O30" i="33"/>
  <c r="N18" i="33"/>
  <c r="K21" i="33"/>
  <c r="P21" i="33"/>
  <c r="M23" i="33"/>
  <c r="N30" i="33"/>
  <c r="I18" i="33"/>
  <c r="G18" i="33"/>
  <c r="H21" i="33"/>
  <c r="K18" i="33"/>
  <c r="C23" i="33"/>
  <c r="N14" i="33"/>
  <c r="P23" i="33"/>
  <c r="K24" i="33"/>
  <c r="M14" i="33"/>
  <c r="O21" i="33"/>
  <c r="M18" i="33"/>
  <c r="H18" i="33"/>
  <c r="F18" i="33"/>
  <c r="I21" i="33"/>
  <c r="G21" i="33"/>
  <c r="K14" i="33"/>
  <c r="AJ31" i="15"/>
  <c r="AI23" i="36"/>
  <c r="AI29" i="36"/>
  <c r="AI21" i="36"/>
  <c r="AI20" i="36"/>
  <c r="AI33" i="36"/>
  <c r="AI30" i="36"/>
  <c r="AM23" i="15"/>
  <c r="M24" i="33"/>
  <c r="P24" i="33"/>
  <c r="L14" i="33"/>
  <c r="L21" i="33"/>
  <c r="L23" i="33"/>
  <c r="O23" i="33"/>
  <c r="L30" i="33"/>
  <c r="O18" i="33"/>
  <c r="I30" i="33"/>
  <c r="G30" i="33"/>
  <c r="H24" i="33"/>
  <c r="F24" i="33"/>
  <c r="I14" i="33"/>
  <c r="G14" i="33"/>
  <c r="I23" i="33"/>
  <c r="G23" i="33"/>
  <c r="AM31" i="4"/>
  <c r="AP24" i="4"/>
  <c r="CE23" i="18"/>
  <c r="BY25" i="18"/>
  <c r="AG22" i="17"/>
  <c r="K23" i="33"/>
  <c r="C30" i="33"/>
  <c r="O24" i="33"/>
  <c r="P14" i="33"/>
  <c r="N21" i="33"/>
  <c r="N23" i="33"/>
  <c r="P30" i="33"/>
  <c r="L18" i="33"/>
  <c r="H30" i="33"/>
  <c r="F30" i="33"/>
  <c r="I24" i="33"/>
  <c r="G24" i="33"/>
  <c r="H14" i="33"/>
  <c r="F14" i="33"/>
  <c r="H23" i="33"/>
  <c r="F23" i="33"/>
  <c r="Y23" i="4"/>
  <c r="C14" i="33"/>
  <c r="C18" i="33"/>
  <c r="C24" i="33"/>
  <c r="Y24" i="20"/>
  <c r="AG22" i="23"/>
  <c r="AJ21" i="4"/>
  <c r="BK22" i="18"/>
  <c r="N12" i="33"/>
  <c r="AG25" i="23"/>
  <c r="AM21" i="15"/>
  <c r="D15" i="33"/>
  <c r="CB32" i="18"/>
  <c r="BY22" i="18"/>
  <c r="P29" i="33"/>
  <c r="O26" i="33"/>
  <c r="M29" i="33"/>
  <c r="O27" i="33"/>
  <c r="O29" i="33"/>
  <c r="L26" i="33"/>
  <c r="C26" i="33"/>
  <c r="AG28" i="23"/>
  <c r="AB20" i="4"/>
  <c r="AG33" i="17"/>
  <c r="AG16" i="23"/>
  <c r="AP29" i="15"/>
  <c r="Y20" i="20"/>
  <c r="AC27" i="21"/>
  <c r="AJ27" i="15"/>
  <c r="AE32" i="15"/>
  <c r="BY33" i="18"/>
  <c r="AP17" i="15"/>
  <c r="AP30" i="15"/>
  <c r="Y26" i="15"/>
  <c r="AS43" i="5"/>
  <c r="CH24" i="18"/>
  <c r="AG31" i="17"/>
  <c r="AE32" i="4"/>
  <c r="N27" i="33"/>
  <c r="AM27" i="4"/>
  <c r="AG27" i="23"/>
  <c r="CK27" i="18"/>
  <c r="N20" i="33"/>
  <c r="N17" i="33"/>
  <c r="C12" i="33"/>
  <c r="P12" i="33"/>
  <c r="AP15" i="15"/>
  <c r="L12" i="33"/>
  <c r="H12" i="33"/>
  <c r="F12" i="33"/>
  <c r="O12" i="33"/>
  <c r="Y33" i="4"/>
  <c r="BY18" i="18"/>
  <c r="AG43" i="23"/>
  <c r="D20" i="33"/>
  <c r="K20" i="33"/>
  <c r="C20" i="33"/>
  <c r="AM17" i="4"/>
  <c r="BT30" i="18"/>
  <c r="CB31" i="18"/>
  <c r="P17" i="33"/>
  <c r="L20" i="33"/>
  <c r="H17" i="33"/>
  <c r="E17" i="33"/>
  <c r="BY30" i="18"/>
  <c r="AE42" i="4"/>
  <c r="BT21" i="18"/>
  <c r="D27" i="33"/>
  <c r="K27" i="33"/>
  <c r="C27" i="33"/>
  <c r="P26" i="33"/>
  <c r="O17" i="33"/>
  <c r="L29" i="33"/>
  <c r="L27" i="33"/>
  <c r="O20" i="33"/>
  <c r="P20" i="33"/>
  <c r="I27" i="33"/>
  <c r="G27" i="33"/>
  <c r="I26" i="33"/>
  <c r="G26" i="33"/>
  <c r="BQ31" i="18"/>
  <c r="AP29" i="4"/>
  <c r="D17" i="33"/>
  <c r="K17" i="33"/>
  <c r="C17" i="33"/>
  <c r="AB29" i="4"/>
  <c r="I20" i="33"/>
  <c r="G20" i="33"/>
  <c r="CN18" i="18"/>
  <c r="CB28" i="18"/>
  <c r="AB15" i="4"/>
  <c r="D29" i="33"/>
  <c r="K29" i="33"/>
  <c r="C29" i="33"/>
  <c r="Y20" i="15"/>
  <c r="AE26" i="4"/>
  <c r="AE30" i="4"/>
  <c r="M26" i="33"/>
  <c r="N26" i="33"/>
  <c r="L17" i="33"/>
  <c r="M17" i="33"/>
  <c r="N29" i="33"/>
  <c r="M27" i="33"/>
  <c r="M20" i="33"/>
  <c r="H27" i="33"/>
  <c r="F27" i="33"/>
  <c r="H26" i="33"/>
  <c r="F26" i="33"/>
  <c r="I29" i="33"/>
  <c r="G29" i="33"/>
  <c r="AJ42" i="15"/>
  <c r="M12" i="33"/>
  <c r="I12" i="33"/>
  <c r="G12" i="33"/>
  <c r="BE34" i="18"/>
  <c r="AG21" i="17"/>
  <c r="K12" i="33"/>
  <c r="I11" i="33"/>
  <c r="G11" i="33"/>
  <c r="D6" i="33"/>
  <c r="D31" i="33"/>
  <c r="D36" i="33"/>
  <c r="D35" i="33"/>
  <c r="D25" i="33"/>
  <c r="D22" i="33"/>
  <c r="D44" i="33"/>
  <c r="D7" i="33"/>
  <c r="D43" i="33"/>
  <c r="D37" i="33"/>
  <c r="K30" i="33"/>
  <c r="F29" i="33"/>
  <c r="F28" i="33"/>
  <c r="E28" i="33"/>
  <c r="F19" i="33"/>
  <c r="E19" i="33"/>
  <c r="E24" i="33"/>
  <c r="F20" i="33"/>
  <c r="F21" i="33"/>
  <c r="E21" i="33"/>
  <c r="K39" i="33"/>
  <c r="C39" i="33"/>
  <c r="K16" i="33"/>
  <c r="C16" i="33"/>
  <c r="K7" i="33"/>
  <c r="C6" i="33"/>
  <c r="D10" i="33"/>
  <c r="D9" i="33"/>
  <c r="C9" i="31"/>
  <c r="D5" i="33"/>
  <c r="AS28" i="5"/>
  <c r="AS23" i="5"/>
  <c r="O39" i="33"/>
  <c r="AS25" i="5"/>
  <c r="AX28" i="5"/>
  <c r="AP22" i="16"/>
  <c r="AP16" i="15"/>
  <c r="AS31" i="5"/>
  <c r="O16" i="33"/>
  <c r="AX23" i="5"/>
  <c r="P16" i="33"/>
  <c r="M16" i="33"/>
  <c r="N16" i="33"/>
  <c r="AM18" i="4"/>
  <c r="H16" i="33"/>
  <c r="L16" i="33"/>
  <c r="I16" i="33"/>
  <c r="G16" i="33"/>
  <c r="N22" i="33"/>
  <c r="AP22" i="4"/>
  <c r="I39" i="33"/>
  <c r="G39" i="33"/>
  <c r="M39" i="33"/>
  <c r="D33" i="33"/>
  <c r="P39" i="33"/>
  <c r="N39" i="33"/>
  <c r="H39" i="33"/>
  <c r="L39" i="33"/>
  <c r="D42" i="33"/>
  <c r="D40" i="33"/>
  <c r="D32" i="33"/>
  <c r="D38" i="33"/>
  <c r="D34" i="33"/>
  <c r="D41" i="33"/>
  <c r="Y8" i="15"/>
  <c r="AG13" i="23"/>
  <c r="AE22" i="15"/>
  <c r="AN22" i="36"/>
  <c r="AG32" i="23"/>
  <c r="AG23" i="23"/>
  <c r="AC31" i="21"/>
  <c r="AC22" i="21"/>
  <c r="AC26" i="21"/>
  <c r="AP22" i="15"/>
  <c r="AM22" i="15"/>
  <c r="Y22" i="20"/>
  <c r="AK25" i="19"/>
  <c r="AG23" i="17"/>
  <c r="AJ22" i="16"/>
  <c r="AB22" i="4"/>
  <c r="O7" i="33"/>
  <c r="AB22" i="16"/>
  <c r="AE22" i="16"/>
  <c r="AM22" i="16"/>
  <c r="Y22" i="16"/>
  <c r="AB22" i="15"/>
  <c r="Y22" i="15"/>
  <c r="AM22" i="4"/>
  <c r="AJ22" i="4"/>
  <c r="AE22" i="4"/>
  <c r="Y22" i="4"/>
  <c r="AF22" i="36"/>
  <c r="AT22" i="36"/>
  <c r="AQ22" i="36"/>
  <c r="AI22" i="36"/>
  <c r="AC22" i="36"/>
  <c r="AJ22" i="15"/>
  <c r="P6" i="33"/>
  <c r="BA58" i="5"/>
  <c r="BB58" i="5"/>
  <c r="AV58" i="5"/>
  <c r="AW58" i="5"/>
  <c r="E18" i="33"/>
  <c r="BH27" i="18"/>
  <c r="H31" i="33"/>
  <c r="I31" i="33"/>
  <c r="E31" i="33"/>
  <c r="CB34" i="18"/>
  <c r="E30" i="33"/>
  <c r="AB21" i="4"/>
  <c r="BK34" i="18"/>
  <c r="AP33" i="16"/>
  <c r="Y23" i="16"/>
  <c r="AJ24" i="15"/>
  <c r="AP42" i="4"/>
  <c r="AC24" i="21"/>
  <c r="AP31" i="15"/>
  <c r="AB33" i="16"/>
  <c r="AJ30" i="15"/>
  <c r="Y24" i="15"/>
  <c r="G31" i="33"/>
  <c r="AJ17" i="15"/>
  <c r="AM24" i="4"/>
  <c r="AJ23" i="4"/>
  <c r="AB26" i="15"/>
  <c r="BH32" i="18"/>
  <c r="AE29" i="16"/>
  <c r="BI22" i="22"/>
  <c r="AE24" i="15"/>
  <c r="BT32" i="18"/>
  <c r="AB27" i="4"/>
  <c r="Y27" i="20"/>
  <c r="AM26" i="15"/>
  <c r="Y32" i="15"/>
  <c r="AJ24" i="4"/>
  <c r="AE27" i="15"/>
  <c r="AB17" i="15"/>
  <c r="AE31" i="4"/>
  <c r="AB30" i="16"/>
  <c r="Y32" i="20"/>
  <c r="Y17" i="20"/>
  <c r="AP42" i="16"/>
  <c r="AB31" i="15"/>
  <c r="AB31" i="16"/>
  <c r="CN22" i="18"/>
  <c r="AK32" i="19"/>
  <c r="M37" i="33"/>
  <c r="E14" i="33"/>
  <c r="F17" i="33"/>
  <c r="CE18" i="18"/>
  <c r="BQ30" i="18"/>
  <c r="AT20" i="36"/>
  <c r="AN26" i="36"/>
  <c r="AM21" i="16"/>
  <c r="CH23" i="18"/>
  <c r="AE27" i="16"/>
  <c r="AE31" i="16"/>
  <c r="AB33" i="15"/>
  <c r="AB20" i="16"/>
  <c r="BN25" i="18"/>
  <c r="AN42" i="36"/>
  <c r="AN24" i="36"/>
  <c r="AE17" i="16"/>
  <c r="AE15" i="16"/>
  <c r="Y26" i="20"/>
  <c r="CK24" i="18"/>
  <c r="BN24" i="18"/>
  <c r="BT34" i="18"/>
  <c r="AP26" i="16"/>
  <c r="AB32" i="16"/>
  <c r="BI32" i="22"/>
  <c r="AQ29" i="36"/>
  <c r="AE26" i="15"/>
  <c r="AB24" i="16"/>
  <c r="AP29" i="16"/>
  <c r="AN27" i="36"/>
  <c r="AM21" i="4"/>
  <c r="AM24" i="16"/>
  <c r="Y23" i="20"/>
  <c r="AB27" i="15"/>
  <c r="Y42" i="15"/>
  <c r="AC33" i="21"/>
  <c r="BY16" i="18"/>
  <c r="AP33" i="15"/>
  <c r="AE42" i="15"/>
  <c r="Y27" i="4"/>
  <c r="AB15" i="16"/>
  <c r="AM31" i="16"/>
  <c r="AF23" i="36"/>
  <c r="BY23" i="18"/>
  <c r="BH33" i="18"/>
  <c r="AK16" i="19"/>
  <c r="BN34" i="18"/>
  <c r="CE21" i="18"/>
  <c r="AJ29" i="15"/>
  <c r="BY32" i="18"/>
  <c r="BT25" i="18"/>
  <c r="BT23" i="18"/>
  <c r="Y24" i="4"/>
  <c r="BK24" i="18"/>
  <c r="AE42" i="16"/>
  <c r="Y21" i="20"/>
  <c r="AM26" i="4"/>
  <c r="Y17" i="15"/>
  <c r="AK23" i="19"/>
  <c r="AI28" i="36"/>
  <c r="AP30" i="4"/>
  <c r="AJ29" i="16"/>
  <c r="Y29" i="15"/>
  <c r="BY34" i="18"/>
  <c r="CB24" i="18"/>
  <c r="BI30" i="22"/>
  <c r="AP23" i="16"/>
  <c r="AP26" i="4"/>
  <c r="AC15" i="36"/>
  <c r="AF32" i="36"/>
  <c r="AX43" i="5"/>
  <c r="AG21" i="23"/>
  <c r="AC17" i="36"/>
  <c r="Y29" i="20"/>
  <c r="Y33" i="20"/>
  <c r="AK43" i="19"/>
  <c r="BI23" i="22"/>
  <c r="Y24" i="16"/>
  <c r="AT31" i="36"/>
  <c r="BH25" i="18"/>
  <c r="AQ24" i="36"/>
  <c r="AC26" i="36"/>
  <c r="AK31" i="19"/>
  <c r="AJ31" i="16"/>
  <c r="AT18" i="36"/>
  <c r="BE24" i="18"/>
  <c r="AG30" i="17"/>
  <c r="AT42" i="36"/>
  <c r="AF31" i="36"/>
  <c r="BE23" i="18"/>
  <c r="AF21" i="36"/>
  <c r="AC21" i="21"/>
  <c r="AP24" i="16"/>
  <c r="AC23" i="21"/>
  <c r="AC42" i="36"/>
  <c r="BK25" i="18"/>
  <c r="AJ31" i="4"/>
  <c r="AB31" i="4"/>
  <c r="BH23" i="18"/>
  <c r="AB23" i="4"/>
  <c r="CN23" i="18"/>
  <c r="AP23" i="4"/>
  <c r="AF26" i="36"/>
  <c r="CB25" i="18"/>
  <c r="AC24" i="36"/>
  <c r="AC21" i="36"/>
  <c r="CK23" i="18"/>
  <c r="BN23" i="18"/>
  <c r="AB24" i="4"/>
  <c r="AN21" i="36"/>
  <c r="CK25" i="18"/>
  <c r="AT21" i="36"/>
  <c r="AE23" i="4"/>
  <c r="AI17" i="36"/>
  <c r="AM27" i="15"/>
  <c r="CB23" i="18"/>
  <c r="AE20" i="4"/>
  <c r="AK22" i="19"/>
  <c r="AQ26" i="36"/>
  <c r="AF24" i="36"/>
  <c r="BK23" i="18"/>
  <c r="BE25" i="18"/>
  <c r="AE24" i="4"/>
  <c r="CE25" i="18"/>
  <c r="AP31" i="4"/>
  <c r="AM29" i="15"/>
  <c r="AJ26" i="15"/>
  <c r="Y21" i="15"/>
  <c r="AM33" i="4"/>
  <c r="AJ26" i="4"/>
  <c r="AJ27" i="4"/>
  <c r="AM20" i="4"/>
  <c r="AI26" i="36"/>
  <c r="BQ23" i="18"/>
  <c r="N43" i="33"/>
  <c r="I35" i="33"/>
  <c r="G35" i="33"/>
  <c r="AT17" i="36"/>
  <c r="Y23" i="15"/>
  <c r="AJ23" i="15"/>
  <c r="AB29" i="15"/>
  <c r="BI31" i="22"/>
  <c r="AF42" i="36"/>
  <c r="AE21" i="4"/>
  <c r="BI25" i="22"/>
  <c r="AC31" i="36"/>
  <c r="CN25" i="18"/>
  <c r="AT24" i="36"/>
  <c r="CH25" i="18"/>
  <c r="BQ25" i="18"/>
  <c r="Y31" i="4"/>
  <c r="AQ21" i="36"/>
  <c r="AI24" i="36"/>
  <c r="AG12" i="23"/>
  <c r="E23" i="33"/>
  <c r="CK22" i="18"/>
  <c r="Y21" i="16"/>
  <c r="AE23" i="15"/>
  <c r="CK32" i="18"/>
  <c r="BQ22" i="18"/>
  <c r="L7" i="33"/>
  <c r="I25" i="33"/>
  <c r="G25" i="33"/>
  <c r="H15" i="33"/>
  <c r="F15" i="33"/>
  <c r="AJ21" i="15"/>
  <c r="Y21" i="4"/>
  <c r="AN31" i="36"/>
  <c r="AP21" i="4"/>
  <c r="L6" i="33"/>
  <c r="M6" i="33"/>
  <c r="O11" i="33"/>
  <c r="I6" i="33"/>
  <c r="G6" i="33"/>
  <c r="BE22" i="18"/>
  <c r="AE21" i="16"/>
  <c r="CE32" i="18"/>
  <c r="AI31" i="36"/>
  <c r="AJ21" i="16"/>
  <c r="CE22" i="18"/>
  <c r="BH22" i="18"/>
  <c r="AE24" i="16"/>
  <c r="BN32" i="18"/>
  <c r="CB22" i="18"/>
  <c r="CH32" i="18"/>
  <c r="BN22" i="18"/>
  <c r="AB21" i="16"/>
  <c r="BQ32" i="18"/>
  <c r="BE32" i="18"/>
  <c r="AP21" i="15"/>
  <c r="AP21" i="16"/>
  <c r="AB21" i="15"/>
  <c r="AE21" i="15"/>
  <c r="BK32" i="18"/>
  <c r="AQ31" i="36"/>
  <c r="I43" i="33"/>
  <c r="G43" i="33"/>
  <c r="CH22" i="18"/>
  <c r="AK19" i="19"/>
  <c r="K43" i="33"/>
  <c r="BT22" i="18"/>
  <c r="N35" i="33"/>
  <c r="H35" i="33"/>
  <c r="F35" i="33"/>
  <c r="C35" i="33"/>
  <c r="CN32" i="18"/>
  <c r="AJ24" i="16"/>
  <c r="M35" i="33"/>
  <c r="N36" i="33"/>
  <c r="M43" i="33"/>
  <c r="O35" i="33"/>
  <c r="H43" i="33"/>
  <c r="O43" i="33"/>
  <c r="I22" i="33"/>
  <c r="G22" i="33"/>
  <c r="N15" i="33"/>
  <c r="AB18" i="15"/>
  <c r="I15" i="33"/>
  <c r="G15" i="33"/>
  <c r="BY19" i="18"/>
  <c r="M15" i="33"/>
  <c r="C15" i="33"/>
  <c r="E20" i="33"/>
  <c r="E12" i="33"/>
  <c r="AC29" i="21"/>
  <c r="AK28" i="19"/>
  <c r="O22" i="33"/>
  <c r="P15" i="33"/>
  <c r="O15" i="33"/>
  <c r="L15" i="33"/>
  <c r="K15" i="33"/>
  <c r="CK33" i="18"/>
  <c r="Y27" i="15"/>
  <c r="AN23" i="36"/>
  <c r="AM30" i="15"/>
  <c r="AE30" i="15"/>
  <c r="AM23" i="4"/>
  <c r="AC27" i="36"/>
  <c r="AT26" i="36"/>
  <c r="AE29" i="15"/>
  <c r="AM42" i="16"/>
  <c r="AP23" i="15"/>
  <c r="Y15" i="16"/>
  <c r="AC29" i="36"/>
  <c r="N7" i="33"/>
  <c r="L44" i="33"/>
  <c r="E29" i="33"/>
  <c r="P7" i="33"/>
  <c r="L35" i="33"/>
  <c r="I7" i="33"/>
  <c r="G7" i="33"/>
  <c r="O6" i="33"/>
  <c r="L25" i="33"/>
  <c r="O44" i="33"/>
  <c r="P43" i="33"/>
  <c r="H44" i="33"/>
  <c r="F44" i="33"/>
  <c r="K6" i="33"/>
  <c r="K35" i="33"/>
  <c r="M7" i="33"/>
  <c r="P35" i="33"/>
  <c r="H7" i="33"/>
  <c r="E7" i="33"/>
  <c r="H6" i="33"/>
  <c r="N6" i="33"/>
  <c r="N25" i="33"/>
  <c r="M44" i="33"/>
  <c r="I44" i="33"/>
  <c r="G44" i="33"/>
  <c r="L43" i="33"/>
  <c r="C43" i="33"/>
  <c r="BE33" i="18"/>
  <c r="AM32" i="15"/>
  <c r="AB32" i="15"/>
  <c r="P44" i="33"/>
  <c r="C44" i="33"/>
  <c r="N44" i="33"/>
  <c r="K44" i="33"/>
  <c r="AC23" i="36"/>
  <c r="AJ15" i="16"/>
  <c r="BQ27" i="18"/>
  <c r="AQ23" i="36"/>
  <c r="AJ33" i="16"/>
  <c r="Y42" i="16"/>
  <c r="AJ20" i="4"/>
  <c r="AQ17" i="36"/>
  <c r="AB23" i="15"/>
  <c r="AF27" i="36"/>
  <c r="AB32" i="4"/>
  <c r="AE17" i="15"/>
  <c r="Y20" i="4"/>
  <c r="AF17" i="36"/>
  <c r="BI28" i="22"/>
  <c r="AF29" i="36"/>
  <c r="AN17" i="36"/>
  <c r="AM32" i="4"/>
  <c r="Y32" i="4"/>
  <c r="AI42" i="36"/>
  <c r="AG30" i="23"/>
  <c r="CN34" i="18"/>
  <c r="AM17" i="15"/>
  <c r="AJ32" i="4"/>
  <c r="AP32" i="15"/>
  <c r="AP27" i="15"/>
  <c r="BN33" i="18"/>
  <c r="AB30" i="15"/>
  <c r="Y31" i="16"/>
  <c r="AT29" i="36"/>
  <c r="AC17" i="21"/>
  <c r="AG16" i="17"/>
  <c r="CE24" i="18"/>
  <c r="BT24" i="18"/>
  <c r="AT27" i="36"/>
  <c r="AI27" i="36"/>
  <c r="AT23" i="36"/>
  <c r="AG32" i="17"/>
  <c r="AM15" i="16"/>
  <c r="CH34" i="18"/>
  <c r="AQ27" i="36"/>
  <c r="BH34" i="18"/>
  <c r="Y30" i="15"/>
  <c r="O31" i="33"/>
  <c r="N31" i="33"/>
  <c r="C31" i="33"/>
  <c r="CN33" i="18"/>
  <c r="AN29" i="36"/>
  <c r="L31" i="33"/>
  <c r="P31" i="33"/>
  <c r="BT33" i="18"/>
  <c r="Y33" i="16"/>
  <c r="AC30" i="21"/>
  <c r="M31" i="33"/>
  <c r="K31" i="33"/>
  <c r="CK34" i="18"/>
  <c r="AE33" i="16"/>
  <c r="CH33" i="18"/>
  <c r="BQ33" i="18"/>
  <c r="AP15" i="16"/>
  <c r="AG27" i="17"/>
  <c r="AK33" i="19"/>
  <c r="AJ42" i="16"/>
  <c r="BI27" i="22"/>
  <c r="AP31" i="16"/>
  <c r="AP20" i="4"/>
  <c r="AC20" i="21"/>
  <c r="AG18" i="23"/>
  <c r="Y15" i="20"/>
  <c r="AQ42" i="36"/>
  <c r="AC32" i="21"/>
  <c r="AB42" i="16"/>
  <c r="AK34" i="19"/>
  <c r="BI16" i="22"/>
  <c r="CE33" i="18"/>
  <c r="BQ24" i="18"/>
  <c r="AP26" i="15"/>
  <c r="AM33" i="16"/>
  <c r="BT27" i="18"/>
  <c r="AE27" i="4"/>
  <c r="AP32" i="4"/>
  <c r="BY24" i="18"/>
  <c r="AJ32" i="15"/>
  <c r="BK33" i="18"/>
  <c r="AG34" i="17"/>
  <c r="CB33" i="18"/>
  <c r="AP27" i="4"/>
  <c r="CN24" i="18"/>
  <c r="AK21" i="19"/>
  <c r="BH24" i="18"/>
  <c r="CH27" i="18"/>
  <c r="CN27" i="18"/>
  <c r="CB27" i="18"/>
  <c r="BY27" i="18"/>
  <c r="BK27" i="18"/>
  <c r="H25" i="33"/>
  <c r="E25" i="33"/>
  <c r="M25" i="33"/>
  <c r="C25" i="33"/>
  <c r="P25" i="33"/>
  <c r="O25" i="33"/>
  <c r="K25" i="33"/>
  <c r="BN27" i="18"/>
  <c r="CE27" i="18"/>
  <c r="BE27" i="18"/>
  <c r="CE34" i="18"/>
  <c r="AI15" i="36"/>
  <c r="BQ34" i="18"/>
  <c r="AG33" i="23"/>
  <c r="AM29" i="16"/>
  <c r="AM17" i="16"/>
  <c r="AB26" i="4"/>
  <c r="BI33" i="22"/>
  <c r="AJ27" i="16"/>
  <c r="BY21" i="18"/>
  <c r="CB30" i="18"/>
  <c r="AG24" i="17"/>
  <c r="AM15" i="15"/>
  <c r="CK31" i="18"/>
  <c r="BK16" i="18"/>
  <c r="Y31" i="20"/>
  <c r="AN32" i="36"/>
  <c r="AK30" i="19"/>
  <c r="AN33" i="36"/>
  <c r="Y26" i="16"/>
  <c r="AT32" i="36"/>
  <c r="AE15" i="4"/>
  <c r="BQ21" i="18"/>
  <c r="BK21" i="18"/>
  <c r="Y15" i="15"/>
  <c r="AC32" i="36"/>
  <c r="AI32" i="36"/>
  <c r="BT18" i="18"/>
  <c r="Y30" i="16"/>
  <c r="AE23" i="16"/>
  <c r="AB36" i="4"/>
  <c r="AQ20" i="36"/>
  <c r="AQ32" i="36"/>
  <c r="AM29" i="4"/>
  <c r="AP27" i="16"/>
  <c r="AM20" i="16"/>
  <c r="AB26" i="16"/>
  <c r="BN28" i="18"/>
  <c r="Y29" i="16"/>
  <c r="BE21" i="18"/>
  <c r="AP32" i="16"/>
  <c r="AE20" i="16"/>
  <c r="AJ33" i="4"/>
  <c r="AB29" i="16"/>
  <c r="AC30" i="36"/>
  <c r="AE15" i="15"/>
  <c r="AC33" i="36"/>
  <c r="AE30" i="16"/>
  <c r="BE30" i="18"/>
  <c r="CK30" i="18"/>
  <c r="AJ17" i="4"/>
  <c r="AJ32" i="16"/>
  <c r="AJ30" i="4"/>
  <c r="AN20" i="36"/>
  <c r="AG31" i="23"/>
  <c r="AP20" i="16"/>
  <c r="Y29" i="4"/>
  <c r="CH18" i="18"/>
  <c r="AT15" i="36"/>
  <c r="AK18" i="19"/>
  <c r="CE30" i="18"/>
  <c r="AP30" i="16"/>
  <c r="AQ30" i="36"/>
  <c r="AK24" i="19"/>
  <c r="AG24" i="23"/>
  <c r="Y15" i="4"/>
  <c r="AP17" i="16"/>
  <c r="Y26" i="4"/>
  <c r="AF33" i="36"/>
  <c r="CH31" i="18"/>
  <c r="BN30" i="18"/>
  <c r="CH30" i="18"/>
  <c r="BH30" i="18"/>
  <c r="AJ15" i="4"/>
  <c r="AT30" i="36"/>
  <c r="Y30" i="4"/>
  <c r="AK27" i="19"/>
  <c r="AJ30" i="16"/>
  <c r="AB27" i="16"/>
  <c r="AM23" i="16"/>
  <c r="AB42" i="4"/>
  <c r="CE28" i="18"/>
  <c r="BH31" i="18"/>
  <c r="CE31" i="18"/>
  <c r="CN30" i="18"/>
  <c r="Y17" i="4"/>
  <c r="AP42" i="15"/>
  <c r="AE29" i="4"/>
  <c r="AM33" i="15"/>
  <c r="BI34" i="22"/>
  <c r="BQ16" i="18"/>
  <c r="AQ33" i="36"/>
  <c r="AB17" i="16"/>
  <c r="AB20" i="15"/>
  <c r="AM20" i="15"/>
  <c r="AP20" i="15"/>
  <c r="BN18" i="18"/>
  <c r="BI21" i="22"/>
  <c r="Y42" i="4"/>
  <c r="CH21" i="18"/>
  <c r="BH21" i="18"/>
  <c r="AB15" i="15"/>
  <c r="CH28" i="18"/>
  <c r="AM32" i="16"/>
  <c r="AM42" i="15"/>
  <c r="AB30" i="4"/>
  <c r="Y27" i="16"/>
  <c r="Y20" i="16"/>
  <c r="Y33" i="15"/>
  <c r="CN31" i="18"/>
  <c r="AF15" i="36"/>
  <c r="AG18" i="17"/>
  <c r="AC15" i="21"/>
  <c r="CK21" i="18"/>
  <c r="AF20" i="36"/>
  <c r="BY28" i="18"/>
  <c r="Y42" i="20"/>
  <c r="AB33" i="4"/>
  <c r="CK28" i="18"/>
  <c r="BE31" i="18"/>
  <c r="BT31" i="18"/>
  <c r="AE17" i="4"/>
  <c r="BE18" i="18"/>
  <c r="AN30" i="36"/>
  <c r="AJ17" i="16"/>
  <c r="AP33" i="4"/>
  <c r="BE15" i="18"/>
  <c r="AE37" i="15"/>
  <c r="Y30" i="20"/>
  <c r="BQ11" i="18"/>
  <c r="AP28" i="15"/>
  <c r="AM38" i="15"/>
  <c r="AS46" i="5"/>
  <c r="AB9" i="15"/>
  <c r="AM14" i="4"/>
  <c r="BH18" i="18"/>
  <c r="AC20" i="36"/>
  <c r="AJ23" i="16"/>
  <c r="AB40" i="16"/>
  <c r="Y43" i="15"/>
  <c r="AB36" i="15"/>
  <c r="AE38" i="4"/>
  <c r="Y45" i="15"/>
  <c r="BT10" i="18"/>
  <c r="BE38" i="18"/>
  <c r="BQ28" i="18"/>
  <c r="AB43" i="4"/>
  <c r="Y46" i="15"/>
  <c r="AC47" i="21"/>
  <c r="AX44" i="5"/>
  <c r="AG37" i="23"/>
  <c r="AJ39" i="4"/>
  <c r="AM45" i="4"/>
  <c r="AB9" i="4"/>
  <c r="AE14" i="15"/>
  <c r="CB18" i="18"/>
  <c r="BT28" i="18"/>
  <c r="CH16" i="18"/>
  <c r="Y9" i="4"/>
  <c r="AJ46" i="4"/>
  <c r="AB39" i="4"/>
  <c r="AM41" i="15"/>
  <c r="CK38" i="18"/>
  <c r="CK26" i="18"/>
  <c r="BI43" i="22"/>
  <c r="BH16" i="18"/>
  <c r="AJ33" i="15"/>
  <c r="CB16" i="18"/>
  <c r="BT16" i="18"/>
  <c r="AC42" i="21"/>
  <c r="CK16" i="18"/>
  <c r="BQ18" i="18"/>
  <c r="AJ20" i="16"/>
  <c r="AP15" i="4"/>
  <c r="AT33" i="36"/>
  <c r="AB23" i="16"/>
  <c r="AN15" i="36"/>
  <c r="AF30" i="36"/>
  <c r="AG28" i="17"/>
  <c r="AM30" i="4"/>
  <c r="AJ20" i="15"/>
  <c r="AE20" i="15"/>
  <c r="BI18" i="22"/>
  <c r="AE33" i="4"/>
  <c r="BK28" i="18"/>
  <c r="AM42" i="4"/>
  <c r="BE16" i="18"/>
  <c r="AE32" i="16"/>
  <c r="AM15" i="4"/>
  <c r="BN16" i="18"/>
  <c r="AQ15" i="36"/>
  <c r="AM26" i="16"/>
  <c r="AM30" i="16"/>
  <c r="AJ29" i="4"/>
  <c r="BK18" i="18"/>
  <c r="CK18" i="18"/>
  <c r="CN21" i="18"/>
  <c r="Y17" i="16"/>
  <c r="AJ26" i="16"/>
  <c r="AB17" i="4"/>
  <c r="AM27" i="16"/>
  <c r="BN21" i="18"/>
  <c r="CB21" i="18"/>
  <c r="AJ15" i="15"/>
  <c r="Y32" i="16"/>
  <c r="AE26" i="16"/>
  <c r="BE28" i="18"/>
  <c r="BH28" i="18"/>
  <c r="BK31" i="18"/>
  <c r="BY31" i="18"/>
  <c r="BN31" i="18"/>
  <c r="BK30" i="18"/>
  <c r="AP17" i="4"/>
  <c r="CE16" i="18"/>
  <c r="BI24" i="22"/>
  <c r="CN28" i="18"/>
  <c r="CN16" i="18"/>
  <c r="AB42" i="15"/>
  <c r="H36" i="33"/>
  <c r="F36" i="33"/>
  <c r="P36" i="33"/>
  <c r="E27" i="33"/>
  <c r="AE33" i="15"/>
  <c r="AJ42" i="4"/>
  <c r="H37" i="33"/>
  <c r="F37" i="33"/>
  <c r="L36" i="33"/>
  <c r="O37" i="33"/>
  <c r="O36" i="33"/>
  <c r="I36" i="33"/>
  <c r="G36" i="33"/>
  <c r="H22" i="33"/>
  <c r="F22" i="33"/>
  <c r="AG35" i="17"/>
  <c r="C22" i="33"/>
  <c r="C36" i="33"/>
  <c r="K37" i="33"/>
  <c r="AG43" i="17"/>
  <c r="P37" i="33"/>
  <c r="I37" i="33"/>
  <c r="G37" i="33"/>
  <c r="N37" i="33"/>
  <c r="L37" i="33"/>
  <c r="M36" i="33"/>
  <c r="AB47" i="4"/>
  <c r="L22" i="33"/>
  <c r="P22" i="33"/>
  <c r="M22" i="33"/>
  <c r="K22" i="33"/>
  <c r="K36" i="33"/>
  <c r="E26" i="33"/>
  <c r="AS47" i="5"/>
  <c r="Y10" i="4"/>
  <c r="AP28" i="4"/>
  <c r="AM34" i="4"/>
  <c r="AG46" i="17"/>
  <c r="AG15" i="17"/>
  <c r="AB41" i="4"/>
  <c r="N11" i="33"/>
  <c r="P11" i="33"/>
  <c r="AM44" i="15"/>
  <c r="BN37" i="18"/>
  <c r="AP44" i="4"/>
  <c r="M11" i="33"/>
  <c r="CB35" i="18"/>
  <c r="D11" i="33"/>
  <c r="K11" i="33"/>
  <c r="C11" i="33"/>
  <c r="H11" i="33"/>
  <c r="F11" i="33"/>
  <c r="AP47" i="15"/>
  <c r="AM40" i="4"/>
  <c r="AM25" i="15"/>
  <c r="BQ36" i="18"/>
  <c r="L11" i="33"/>
  <c r="AE35" i="4"/>
  <c r="AB10" i="15"/>
  <c r="AS48" i="5"/>
  <c r="C7" i="33"/>
  <c r="C37" i="33"/>
  <c r="AG34" i="23"/>
  <c r="F39" i="33"/>
  <c r="E39" i="33"/>
  <c r="F31" i="33"/>
  <c r="F16" i="33"/>
  <c r="E16" i="33"/>
  <c r="F6" i="33"/>
  <c r="H8" i="33"/>
  <c r="D8" i="33"/>
  <c r="O13" i="33"/>
  <c r="D13" i="33"/>
  <c r="C5" i="33"/>
  <c r="P8" i="33"/>
  <c r="AP13" i="15"/>
  <c r="H10" i="33"/>
  <c r="I10" i="33"/>
  <c r="G10" i="33"/>
  <c r="K42" i="33"/>
  <c r="C42" i="33"/>
  <c r="K41" i="33"/>
  <c r="C41" i="33"/>
  <c r="AG13" i="17"/>
  <c r="K38" i="33"/>
  <c r="C38" i="33"/>
  <c r="K32" i="33"/>
  <c r="C32" i="33"/>
  <c r="K40" i="33"/>
  <c r="C40" i="33"/>
  <c r="K34" i="33"/>
  <c r="C34" i="33"/>
  <c r="K33" i="33"/>
  <c r="C33" i="33"/>
  <c r="AM11" i="4"/>
  <c r="K9" i="33"/>
  <c r="C9" i="33"/>
  <c r="K8" i="33"/>
  <c r="C8" i="33"/>
  <c r="K10" i="33"/>
  <c r="C10" i="33"/>
  <c r="K13" i="33"/>
  <c r="C13" i="33"/>
  <c r="K5" i="33"/>
  <c r="AM19" i="15"/>
  <c r="O10" i="33"/>
  <c r="N10" i="33"/>
  <c r="M10" i="33"/>
  <c r="M13" i="33"/>
  <c r="I13" i="33"/>
  <c r="G13" i="33"/>
  <c r="L10" i="33"/>
  <c r="L8" i="33"/>
  <c r="N13" i="33"/>
  <c r="H13" i="33"/>
  <c r="P10" i="33"/>
  <c r="L13" i="33"/>
  <c r="P13" i="33"/>
  <c r="I5" i="33"/>
  <c r="G5" i="33"/>
  <c r="CE17" i="18"/>
  <c r="AG17" i="17"/>
  <c r="L5" i="33"/>
  <c r="N5" i="33"/>
  <c r="AM11" i="15"/>
  <c r="AM19" i="4"/>
  <c r="N8" i="33"/>
  <c r="O8" i="33"/>
  <c r="BY20" i="18"/>
  <c r="BY13" i="18"/>
  <c r="M8" i="33"/>
  <c r="I8" i="33"/>
  <c r="G8" i="33"/>
  <c r="O9" i="33"/>
  <c r="AC8" i="36"/>
  <c r="AJ8" i="4"/>
  <c r="AP12" i="4"/>
  <c r="I9" i="33"/>
  <c r="G9" i="33"/>
  <c r="L9" i="33"/>
  <c r="BY14" i="18"/>
  <c r="P9" i="33"/>
  <c r="AP13" i="4"/>
  <c r="H9" i="33"/>
  <c r="AG19" i="17"/>
  <c r="M9" i="33"/>
  <c r="N9" i="33"/>
  <c r="AP8" i="16"/>
  <c r="H5" i="33"/>
  <c r="P5" i="33"/>
  <c r="CN12" i="18"/>
  <c r="O5" i="33"/>
  <c r="AJ12" i="15"/>
  <c r="O41" i="33"/>
  <c r="N32" i="33"/>
  <c r="I42" i="33"/>
  <c r="G42" i="33"/>
  <c r="P34" i="33"/>
  <c r="P40" i="33"/>
  <c r="L33" i="33"/>
  <c r="Y16" i="15"/>
  <c r="AK14" i="19"/>
  <c r="AM16" i="15"/>
  <c r="AE16" i="15"/>
  <c r="Y11" i="20"/>
  <c r="AJ16" i="15"/>
  <c r="AB16" i="15"/>
  <c r="AB18" i="4"/>
  <c r="Y18" i="4"/>
  <c r="AP18" i="4"/>
  <c r="AQ18" i="36"/>
  <c r="AJ18" i="4"/>
  <c r="AN18" i="36"/>
  <c r="AC18" i="36"/>
  <c r="AF18" i="36"/>
  <c r="AI18" i="36"/>
  <c r="AE18" i="4"/>
  <c r="AP8" i="15"/>
  <c r="H42" i="33"/>
  <c r="H32" i="33"/>
  <c r="L32" i="33"/>
  <c r="P33" i="33"/>
  <c r="M33" i="33"/>
  <c r="O33" i="33"/>
  <c r="O42" i="33"/>
  <c r="N42" i="33"/>
  <c r="I40" i="33"/>
  <c r="G40" i="33"/>
  <c r="I33" i="33"/>
  <c r="G33" i="33"/>
  <c r="H33" i="33"/>
  <c r="M42" i="33"/>
  <c r="N33" i="33"/>
  <c r="M40" i="33"/>
  <c r="L40" i="33"/>
  <c r="P32" i="33"/>
  <c r="L42" i="33"/>
  <c r="H40" i="33"/>
  <c r="I32" i="33"/>
  <c r="G32" i="33"/>
  <c r="M32" i="33"/>
  <c r="I41" i="33"/>
  <c r="G41" i="33"/>
  <c r="P42" i="33"/>
  <c r="O40" i="33"/>
  <c r="M41" i="33"/>
  <c r="N34" i="33"/>
  <c r="O32" i="33"/>
  <c r="O34" i="33"/>
  <c r="H34" i="33"/>
  <c r="N40" i="33"/>
  <c r="M34" i="33"/>
  <c r="L34" i="33"/>
  <c r="I34" i="33"/>
  <c r="G34" i="33"/>
  <c r="O38" i="33"/>
  <c r="L38" i="33"/>
  <c r="N38" i="33"/>
  <c r="H38" i="33"/>
  <c r="P38" i="33"/>
  <c r="M38" i="33"/>
  <c r="I38" i="33"/>
  <c r="G38" i="33"/>
  <c r="L41" i="33"/>
  <c r="P41" i="33"/>
  <c r="H41" i="33"/>
  <c r="N41" i="33"/>
  <c r="AJ8" i="15"/>
  <c r="AB8" i="15"/>
  <c r="AE8" i="15"/>
  <c r="CR58" i="18"/>
  <c r="AS57" i="4"/>
  <c r="AH57" i="16"/>
  <c r="AH57" i="4"/>
  <c r="AH57" i="15"/>
  <c r="BW58" i="18"/>
  <c r="BX58" i="18"/>
  <c r="AL57" i="36"/>
  <c r="AW57" i="36"/>
  <c r="AS57" i="15"/>
  <c r="AS57" i="16"/>
  <c r="CQ58" i="18"/>
  <c r="AT57" i="16"/>
  <c r="AI57" i="16"/>
  <c r="AI57" i="4"/>
  <c r="AT57" i="15"/>
  <c r="AM57" i="36"/>
  <c r="AT57" i="4"/>
  <c r="AX57" i="36"/>
  <c r="AI57" i="15"/>
  <c r="AM8" i="15"/>
  <c r="AW51" i="36"/>
  <c r="BY38" i="18"/>
  <c r="AI55" i="15"/>
  <c r="AI56" i="15"/>
  <c r="AI54" i="15"/>
  <c r="AI52" i="15"/>
  <c r="AI50" i="15"/>
  <c r="AM52" i="36"/>
  <c r="AM54" i="36"/>
  <c r="AM50" i="36"/>
  <c r="AX51" i="36"/>
  <c r="AX52" i="36"/>
  <c r="AX53" i="36"/>
  <c r="AX54" i="36"/>
  <c r="AX49" i="36"/>
  <c r="AX50" i="36"/>
  <c r="AT55" i="16"/>
  <c r="AT56" i="16"/>
  <c r="AT52" i="16"/>
  <c r="AT54" i="16"/>
  <c r="AT50" i="16"/>
  <c r="AS55" i="16"/>
  <c r="AS56" i="16"/>
  <c r="AS54" i="16"/>
  <c r="AS52" i="16"/>
  <c r="AS50" i="16"/>
  <c r="BX56" i="18"/>
  <c r="BX57" i="18"/>
  <c r="BX53" i="18"/>
  <c r="BX55" i="18"/>
  <c r="BX51" i="18"/>
  <c r="AS55" i="4"/>
  <c r="AS56" i="4"/>
  <c r="AS54" i="4"/>
  <c r="AS50" i="4"/>
  <c r="AS52" i="4"/>
  <c r="CQ56" i="18"/>
  <c r="CQ57" i="18"/>
  <c r="CQ55" i="18"/>
  <c r="CQ51" i="18"/>
  <c r="CQ53" i="18"/>
  <c r="AS55" i="15"/>
  <c r="AS56" i="15"/>
  <c r="AS52" i="15"/>
  <c r="AS50" i="15"/>
  <c r="AS54" i="15"/>
  <c r="AL52" i="36"/>
  <c r="AL54" i="36"/>
  <c r="AL50" i="36"/>
  <c r="CR56" i="18"/>
  <c r="CR57" i="18"/>
  <c r="CR53" i="18"/>
  <c r="CR55" i="18"/>
  <c r="CR51" i="18"/>
  <c r="AI55" i="4"/>
  <c r="AI56" i="4"/>
  <c r="AI50" i="4"/>
  <c r="AI52" i="4"/>
  <c r="AI54" i="4"/>
  <c r="AI55" i="16"/>
  <c r="AI56" i="16"/>
  <c r="AI54" i="16"/>
  <c r="AI52" i="16"/>
  <c r="AI50" i="16"/>
  <c r="AT55" i="4"/>
  <c r="AT56" i="4"/>
  <c r="AT52" i="4"/>
  <c r="AT54" i="4"/>
  <c r="AT50" i="4"/>
  <c r="AT55" i="15"/>
  <c r="AT56" i="15"/>
  <c r="AT52" i="15"/>
  <c r="AT50" i="15"/>
  <c r="AT54" i="15"/>
  <c r="AW52" i="36"/>
  <c r="AW53" i="36"/>
  <c r="AW54" i="36"/>
  <c r="AW49" i="36"/>
  <c r="AW50" i="36"/>
  <c r="BW56" i="18"/>
  <c r="BW57" i="18"/>
  <c r="BW55" i="18"/>
  <c r="BW51" i="18"/>
  <c r="BW53" i="18"/>
  <c r="AH55" i="15"/>
  <c r="AH56" i="15"/>
  <c r="AH54" i="15"/>
  <c r="AH52" i="15"/>
  <c r="AH50" i="15"/>
  <c r="AH55" i="4"/>
  <c r="AH56" i="4"/>
  <c r="AH50" i="4"/>
  <c r="AH54" i="4"/>
  <c r="AH52" i="4"/>
  <c r="AH55" i="16"/>
  <c r="AH56" i="16"/>
  <c r="AH54" i="16"/>
  <c r="AH52" i="16"/>
  <c r="AH50" i="16"/>
  <c r="Y16" i="20"/>
  <c r="BB56" i="5"/>
  <c r="BB57" i="5"/>
  <c r="BB55" i="5"/>
  <c r="BB51" i="5"/>
  <c r="BB53" i="5"/>
  <c r="AW56" i="5"/>
  <c r="AW57" i="5"/>
  <c r="AW53" i="5"/>
  <c r="AW55" i="5"/>
  <c r="AV55" i="5"/>
  <c r="AV53" i="5"/>
  <c r="AV51" i="5"/>
  <c r="AV56" i="5"/>
  <c r="AV57" i="5"/>
  <c r="BA56" i="5"/>
  <c r="BA57" i="5"/>
  <c r="BA55" i="5"/>
  <c r="BA51" i="5"/>
  <c r="BA53" i="5"/>
  <c r="CN11" i="18"/>
  <c r="D43" i="31"/>
  <c r="F43" i="31"/>
  <c r="AB13" i="16"/>
  <c r="CB29" i="18"/>
  <c r="Y35" i="20"/>
  <c r="AC13" i="21"/>
  <c r="E43" i="33"/>
  <c r="AC8" i="21"/>
  <c r="BY26" i="18"/>
  <c r="BE29" i="18"/>
  <c r="Y28" i="20"/>
  <c r="AM55" i="36"/>
  <c r="AM56" i="36"/>
  <c r="AL55" i="36"/>
  <c r="AL56" i="36"/>
  <c r="BH26" i="18"/>
  <c r="AB11" i="16"/>
  <c r="AI11" i="36"/>
  <c r="AJ36" i="15"/>
  <c r="AT13" i="36"/>
  <c r="AE11" i="16"/>
  <c r="AC35" i="21"/>
  <c r="BN10" i="18"/>
  <c r="BK19" i="18"/>
  <c r="BI19" i="22"/>
  <c r="BI15" i="22"/>
  <c r="BN26" i="18"/>
  <c r="AM36" i="16"/>
  <c r="Y45" i="20"/>
  <c r="Y47" i="16"/>
  <c r="E6" i="33"/>
  <c r="AP18" i="15"/>
  <c r="F25" i="33"/>
  <c r="AE40" i="16"/>
  <c r="AB25" i="16"/>
  <c r="Y14" i="4"/>
  <c r="AC43" i="36"/>
  <c r="AP45" i="4"/>
  <c r="BT15" i="18"/>
  <c r="AE43" i="4"/>
  <c r="AQ44" i="36"/>
  <c r="AN35" i="36"/>
  <c r="AM14" i="16"/>
  <c r="AM37" i="16"/>
  <c r="Y46" i="4"/>
  <c r="Y8" i="16"/>
  <c r="AE19" i="15"/>
  <c r="AP34" i="16"/>
  <c r="AG37" i="17"/>
  <c r="AB43" i="15"/>
  <c r="AM25" i="16"/>
  <c r="AI13" i="36"/>
  <c r="AT45" i="36"/>
  <c r="AT16" i="36"/>
  <c r="CB20" i="18"/>
  <c r="AC25" i="36"/>
  <c r="AM19" i="16"/>
  <c r="AP38" i="4"/>
  <c r="AI39" i="36"/>
  <c r="AF16" i="36"/>
  <c r="AG14" i="17"/>
  <c r="AP10" i="4"/>
  <c r="AQ9" i="36"/>
  <c r="AM41" i="16"/>
  <c r="AN34" i="36"/>
  <c r="BK20" i="18"/>
  <c r="AM45" i="16"/>
  <c r="AP46" i="16"/>
  <c r="AB45" i="15"/>
  <c r="AB14" i="15"/>
  <c r="AN12" i="36"/>
  <c r="AM10" i="16"/>
  <c r="AP44" i="16"/>
  <c r="Y12" i="20"/>
  <c r="AP16" i="16"/>
  <c r="AM18" i="16"/>
  <c r="Y46" i="16"/>
  <c r="Y9" i="16"/>
  <c r="AC47" i="36"/>
  <c r="AC28" i="36"/>
  <c r="AT37" i="36"/>
  <c r="BH29" i="18"/>
  <c r="BK9" i="18"/>
  <c r="AC14" i="21"/>
  <c r="AM44" i="4"/>
  <c r="AM9" i="4"/>
  <c r="AJ28" i="15"/>
  <c r="BQ17" i="18"/>
  <c r="AJ35" i="16"/>
  <c r="AT25" i="36"/>
  <c r="CK37" i="18"/>
  <c r="AK39" i="19"/>
  <c r="AT38" i="36"/>
  <c r="CB10" i="18"/>
  <c r="AE28" i="15"/>
  <c r="AT46" i="36"/>
  <c r="AB39" i="16"/>
  <c r="AF34" i="36"/>
  <c r="AM12" i="16"/>
  <c r="AC19" i="36"/>
  <c r="AF14" i="36"/>
  <c r="BN15" i="18"/>
  <c r="AE25" i="16"/>
  <c r="AF47" i="36"/>
  <c r="AC10" i="36"/>
  <c r="AI12" i="36"/>
  <c r="F43" i="33"/>
  <c r="AE18" i="16"/>
  <c r="AJ18" i="15"/>
  <c r="AF35" i="36"/>
  <c r="AN13" i="36"/>
  <c r="Y47" i="20"/>
  <c r="Y35" i="4"/>
  <c r="AQ13" i="36"/>
  <c r="AE18" i="15"/>
  <c r="AB25" i="15"/>
  <c r="AJ16" i="4"/>
  <c r="AT35" i="36"/>
  <c r="AQ11" i="36"/>
  <c r="Y11" i="16"/>
  <c r="AM11" i="16"/>
  <c r="AF11" i="36"/>
  <c r="CH19" i="18"/>
  <c r="BN19" i="18"/>
  <c r="Y18" i="15"/>
  <c r="Y18" i="20"/>
  <c r="AM43" i="16"/>
  <c r="AM18" i="15"/>
  <c r="BT19" i="18"/>
  <c r="CK19" i="18"/>
  <c r="E11" i="33"/>
  <c r="E44" i="33"/>
  <c r="CE19" i="18"/>
  <c r="E15" i="33"/>
  <c r="BE19" i="18"/>
  <c r="AC18" i="21"/>
  <c r="F7" i="33"/>
  <c r="CN19" i="18"/>
  <c r="AP11" i="16"/>
  <c r="CB19" i="18"/>
  <c r="BQ19" i="18"/>
  <c r="AN11" i="36"/>
  <c r="AJ11" i="16"/>
  <c r="BH19" i="18"/>
  <c r="E35" i="33"/>
  <c r="AC11" i="36"/>
  <c r="AT11" i="36"/>
  <c r="E37" i="33"/>
  <c r="E36" i="33"/>
  <c r="AK26" i="19"/>
  <c r="Y39" i="4"/>
  <c r="Y10" i="16"/>
  <c r="AP38" i="15"/>
  <c r="AT47" i="36"/>
  <c r="AE9" i="4"/>
  <c r="AM9" i="15"/>
  <c r="D23" i="31"/>
  <c r="F23" i="31"/>
  <c r="AP9" i="15"/>
  <c r="D24" i="31"/>
  <c r="F24" i="31"/>
  <c r="BY11" i="18"/>
  <c r="AQ10" i="36"/>
  <c r="AJ45" i="15"/>
  <c r="AB25" i="4"/>
  <c r="AI10" i="36"/>
  <c r="AE39" i="4"/>
  <c r="E22" i="33"/>
  <c r="AJ10" i="16"/>
  <c r="CE11" i="18"/>
  <c r="AP14" i="4"/>
  <c r="AT10" i="36"/>
  <c r="CN38" i="18"/>
  <c r="CH11" i="18"/>
  <c r="AB28" i="15"/>
  <c r="BI48" i="22"/>
  <c r="CH15" i="18"/>
  <c r="AJ43" i="4"/>
  <c r="AM37" i="4"/>
  <c r="Y38" i="4"/>
  <c r="AC28" i="21"/>
  <c r="BE35" i="18"/>
  <c r="AG26" i="23"/>
  <c r="AB45" i="4"/>
  <c r="AS44" i="5"/>
  <c r="AB39" i="15"/>
  <c r="Y28" i="16"/>
  <c r="BI10" i="22"/>
  <c r="AJ41" i="16"/>
  <c r="AE25" i="15"/>
  <c r="AT9" i="36"/>
  <c r="AE10" i="15"/>
  <c r="CK10" i="18"/>
  <c r="AM38" i="4"/>
  <c r="AE25" i="4"/>
  <c r="D51" i="31"/>
  <c r="F51" i="31"/>
  <c r="AJ46" i="15"/>
  <c r="AN28" i="36"/>
  <c r="AB10" i="16"/>
  <c r="AG38" i="17"/>
  <c r="AP9" i="4"/>
  <c r="Y45" i="4"/>
  <c r="AC45" i="21"/>
  <c r="AQ28" i="36"/>
  <c r="AG48" i="17"/>
  <c r="Y44" i="20"/>
  <c r="AE10" i="16"/>
  <c r="BK11" i="18"/>
  <c r="Y36" i="16"/>
  <c r="BY37" i="18"/>
  <c r="AE35" i="15"/>
  <c r="AJ25" i="15"/>
  <c r="AJ28" i="4"/>
  <c r="AK41" i="19"/>
  <c r="AP35" i="16"/>
  <c r="AK10" i="19"/>
  <c r="BQ37" i="18"/>
  <c r="AJ47" i="15"/>
  <c r="AE37" i="16"/>
  <c r="AE45" i="16"/>
  <c r="AE39" i="16"/>
  <c r="AP39" i="15"/>
  <c r="AE41" i="4"/>
  <c r="AE34" i="4"/>
  <c r="AP36" i="4"/>
  <c r="Y38" i="15"/>
  <c r="AB37" i="4"/>
  <c r="AK15" i="19"/>
  <c r="BI37" i="22"/>
  <c r="BI26" i="22"/>
  <c r="AP46" i="15"/>
  <c r="BE10" i="18"/>
  <c r="AJ14" i="4"/>
  <c r="Y36" i="20"/>
  <c r="AN10" i="36"/>
  <c r="AM38" i="16"/>
  <c r="AP11" i="4"/>
  <c r="BT37" i="18"/>
  <c r="AP44" i="15"/>
  <c r="Y40" i="15"/>
  <c r="CE29" i="18"/>
  <c r="AQ14" i="36"/>
  <c r="AG42" i="17"/>
  <c r="AB38" i="16"/>
  <c r="CH37" i="18"/>
  <c r="AB40" i="15"/>
  <c r="AJ9" i="16"/>
  <c r="AP40" i="15"/>
  <c r="CN36" i="18"/>
  <c r="AJ28" i="16"/>
  <c r="AG39" i="17"/>
  <c r="AJ45" i="4"/>
  <c r="AM39" i="4"/>
  <c r="AE45" i="15"/>
  <c r="BE26" i="18"/>
  <c r="BK29" i="18"/>
  <c r="AJ11" i="4"/>
  <c r="AJ14" i="16"/>
  <c r="AP37" i="4"/>
  <c r="AE10" i="4"/>
  <c r="AB45" i="16"/>
  <c r="BT35" i="18"/>
  <c r="Y35" i="16"/>
  <c r="AP40" i="4"/>
  <c r="AC35" i="36"/>
  <c r="AE47" i="4"/>
  <c r="AG48" i="23"/>
  <c r="AC38" i="36"/>
  <c r="AM34" i="15"/>
  <c r="Y14" i="16"/>
  <c r="AX45" i="5"/>
  <c r="D35" i="31"/>
  <c r="F35" i="31"/>
  <c r="Y38" i="16"/>
  <c r="AM10" i="15"/>
  <c r="AJ34" i="4"/>
  <c r="AB46" i="16"/>
  <c r="AJ46" i="16"/>
  <c r="CN35" i="18"/>
  <c r="AP25" i="15"/>
  <c r="AJ47" i="4"/>
  <c r="BK15" i="18"/>
  <c r="AT34" i="36"/>
  <c r="AP14" i="15"/>
  <c r="AF28" i="36"/>
  <c r="BQ38" i="18"/>
  <c r="CB38" i="18"/>
  <c r="AS40" i="5"/>
  <c r="AG36" i="23"/>
  <c r="AG36" i="17"/>
  <c r="AM36" i="15"/>
  <c r="AJ43" i="15"/>
  <c r="AP43" i="15"/>
  <c r="CN26" i="18"/>
  <c r="AB14" i="4"/>
  <c r="AP41" i="15"/>
  <c r="AE14" i="4"/>
  <c r="AM28" i="15"/>
  <c r="AK44" i="19"/>
  <c r="BN11" i="18"/>
  <c r="AB44" i="16"/>
  <c r="Y37" i="15"/>
  <c r="AP37" i="15"/>
  <c r="AB35" i="15"/>
  <c r="AG26" i="17"/>
  <c r="AE46" i="15"/>
  <c r="AF9" i="36"/>
  <c r="AP39" i="16"/>
  <c r="AM28" i="16"/>
  <c r="BN36" i="18"/>
  <c r="AK47" i="19"/>
  <c r="AP37" i="16"/>
  <c r="BE11" i="18"/>
  <c r="AT14" i="36"/>
  <c r="AG11" i="23"/>
  <c r="AE46" i="4"/>
  <c r="AI14" i="36"/>
  <c r="AM28" i="4"/>
  <c r="AM35" i="16"/>
  <c r="AE46" i="16"/>
  <c r="AJ44" i="16"/>
  <c r="AC9" i="21"/>
  <c r="Y39" i="15"/>
  <c r="BQ26" i="18"/>
  <c r="AK37" i="19"/>
  <c r="AP14" i="16"/>
  <c r="AK40" i="19"/>
  <c r="Y10" i="15"/>
  <c r="AM47" i="4"/>
  <c r="AB10" i="4"/>
  <c r="BQ10" i="18"/>
  <c r="AI9" i="36"/>
  <c r="AB36" i="16"/>
  <c r="AJ36" i="16"/>
  <c r="Y25" i="15"/>
  <c r="AQ38" i="36"/>
  <c r="BY35" i="18"/>
  <c r="AB34" i="16"/>
  <c r="AJ39" i="15"/>
  <c r="AP28" i="16"/>
  <c r="AE14" i="16"/>
  <c r="AB34" i="4"/>
  <c r="AM39" i="16"/>
  <c r="BI39" i="22"/>
  <c r="Y28" i="4"/>
  <c r="AN25" i="36"/>
  <c r="AM46" i="16"/>
  <c r="AJ14" i="15"/>
  <c r="AG41" i="23"/>
  <c r="AG10" i="23"/>
  <c r="Y34" i="20"/>
  <c r="BI11" i="22"/>
  <c r="AP35" i="15"/>
  <c r="AB34" i="15"/>
  <c r="AE39" i="15"/>
  <c r="CE37" i="18"/>
  <c r="CN37" i="18"/>
  <c r="AC43" i="21"/>
  <c r="AC46" i="21"/>
  <c r="AE40" i="15"/>
  <c r="AG40" i="23"/>
  <c r="AI25" i="36"/>
  <c r="Y28" i="15"/>
  <c r="AC39" i="36"/>
  <c r="AG15" i="23"/>
  <c r="Y14" i="15"/>
  <c r="AM14" i="15"/>
  <c r="AP39" i="4"/>
  <c r="AG40" i="17"/>
  <c r="AP10" i="16"/>
  <c r="AB46" i="15"/>
  <c r="CE38" i="18"/>
  <c r="Y14" i="20"/>
  <c r="CH10" i="18"/>
  <c r="AG29" i="17"/>
  <c r="AE43" i="15"/>
  <c r="AC38" i="21"/>
  <c r="Y35" i="15"/>
  <c r="AQ39" i="36"/>
  <c r="BI45" i="22"/>
  <c r="AJ41" i="15"/>
  <c r="Y9" i="15"/>
  <c r="AJ38" i="15"/>
  <c r="AB38" i="15"/>
  <c r="AI47" i="36"/>
  <c r="BH11" i="18"/>
  <c r="AB37" i="15"/>
  <c r="AK42" i="19"/>
  <c r="BQ15" i="18"/>
  <c r="AF39" i="36"/>
  <c r="AM35" i="15"/>
  <c r="AP43" i="4"/>
  <c r="AP25" i="4"/>
  <c r="AC40" i="21"/>
  <c r="CE26" i="18"/>
  <c r="AJ9" i="4"/>
  <c r="D19" i="31"/>
  <c r="F19" i="31"/>
  <c r="AB41" i="15"/>
  <c r="BY10" i="18"/>
  <c r="AJ38" i="4"/>
  <c r="CE14" i="18"/>
  <c r="AE34" i="15"/>
  <c r="CK36" i="18"/>
  <c r="BE37" i="18"/>
  <c r="AE36" i="15"/>
  <c r="AJ35" i="15"/>
  <c r="AB47" i="16"/>
  <c r="AC9" i="36"/>
  <c r="AE37" i="4"/>
  <c r="BH37" i="18"/>
  <c r="AB28" i="16"/>
  <c r="Y34" i="15"/>
  <c r="AE40" i="4"/>
  <c r="CH38" i="18"/>
  <c r="BK10" i="18"/>
  <c r="AB43" i="16"/>
  <c r="AE45" i="4"/>
  <c r="AP40" i="16"/>
  <c r="AF10" i="36"/>
  <c r="AG41" i="17"/>
  <c r="AC39" i="21"/>
  <c r="BI36" i="22"/>
  <c r="BK36" i="18"/>
  <c r="BE36" i="18"/>
  <c r="AE28" i="4"/>
  <c r="Y9" i="20"/>
  <c r="Y39" i="16"/>
  <c r="Y40" i="4"/>
  <c r="BH38" i="18"/>
  <c r="BK38" i="18"/>
  <c r="CE36" i="18"/>
  <c r="AJ35" i="4"/>
  <c r="Y47" i="15"/>
  <c r="AJ44" i="4"/>
  <c r="BK37" i="18"/>
  <c r="AE41" i="16"/>
  <c r="AJ44" i="15"/>
  <c r="AC44" i="21"/>
  <c r="AB41" i="16"/>
  <c r="CK29" i="18"/>
  <c r="BY29" i="18"/>
  <c r="AK11" i="19"/>
  <c r="AB37" i="16"/>
  <c r="Y10" i="20"/>
  <c r="AB44" i="4"/>
  <c r="AG45" i="23"/>
  <c r="BN38" i="18"/>
  <c r="CN10" i="18"/>
  <c r="AP45" i="15"/>
  <c r="AM45" i="15"/>
  <c r="CB11" i="18"/>
  <c r="AM44" i="16"/>
  <c r="AM25" i="4"/>
  <c r="AP36" i="15"/>
  <c r="AE9" i="15"/>
  <c r="Y41" i="15"/>
  <c r="Y43" i="4"/>
  <c r="AN47" i="36"/>
  <c r="AG38" i="23"/>
  <c r="BI42" i="22"/>
  <c r="AG39" i="23"/>
  <c r="AT28" i="36"/>
  <c r="AM46" i="15"/>
  <c r="CE15" i="18"/>
  <c r="BT38" i="18"/>
  <c r="Y41" i="20"/>
  <c r="CE10" i="18"/>
  <c r="BI35" i="22"/>
  <c r="BK26" i="18"/>
  <c r="Y40" i="16"/>
  <c r="AP43" i="16"/>
  <c r="AB46" i="4"/>
  <c r="AX46" i="5"/>
  <c r="AQ34" i="36"/>
  <c r="AJ25" i="16"/>
  <c r="AP25" i="16"/>
  <c r="AE44" i="16"/>
  <c r="AJ37" i="15"/>
  <c r="CB15" i="18"/>
  <c r="CK15" i="18"/>
  <c r="AK46" i="19"/>
  <c r="AX40" i="5"/>
  <c r="AB38" i="4"/>
  <c r="Y36" i="15"/>
  <c r="AM43" i="15"/>
  <c r="CH26" i="18"/>
  <c r="BT26" i="18"/>
  <c r="CB26" i="18"/>
  <c r="BI47" i="22"/>
  <c r="AM40" i="16"/>
  <c r="AJ40" i="16"/>
  <c r="AK45" i="19"/>
  <c r="Y43" i="16"/>
  <c r="AM43" i="4"/>
  <c r="AC37" i="21"/>
  <c r="AC41" i="21"/>
  <c r="AE41" i="15"/>
  <c r="AJ9" i="15"/>
  <c r="AC34" i="36"/>
  <c r="AI34" i="36"/>
  <c r="AE38" i="15"/>
  <c r="Y38" i="20"/>
  <c r="AJ43" i="16"/>
  <c r="AE43" i="16"/>
  <c r="Y25" i="16"/>
  <c r="AQ47" i="36"/>
  <c r="BT11" i="18"/>
  <c r="CK11" i="18"/>
  <c r="AM46" i="4"/>
  <c r="BH10" i="18"/>
  <c r="Y44" i="16"/>
  <c r="AK38" i="19"/>
  <c r="AM37" i="15"/>
  <c r="BY15" i="18"/>
  <c r="BH15" i="18"/>
  <c r="CN15" i="18"/>
  <c r="BI46" i="22"/>
  <c r="AG35" i="23"/>
  <c r="AN39" i="36"/>
  <c r="AT39" i="36"/>
  <c r="AJ47" i="16"/>
  <c r="AE47" i="16"/>
  <c r="Y46" i="20"/>
  <c r="AS41" i="5"/>
  <c r="AJ25" i="4"/>
  <c r="AM47" i="16"/>
  <c r="AP47" i="16"/>
  <c r="AX41" i="5"/>
  <c r="AN14" i="36"/>
  <c r="AF38" i="36"/>
  <c r="AE47" i="15"/>
  <c r="AE35" i="16"/>
  <c r="AP34" i="15"/>
  <c r="AP46" i="4"/>
  <c r="AB47" i="15"/>
  <c r="AJ39" i="16"/>
  <c r="AJ41" i="4"/>
  <c r="AQ35" i="36"/>
  <c r="AB9" i="16"/>
  <c r="Y37" i="16"/>
  <c r="AM41" i="4"/>
  <c r="AN38" i="36"/>
  <c r="AM36" i="4"/>
  <c r="AK48" i="19"/>
  <c r="AX47" i="5"/>
  <c r="Y25" i="4"/>
  <c r="Y37" i="20"/>
  <c r="CN29" i="18"/>
  <c r="AM35" i="4"/>
  <c r="BK35" i="18"/>
  <c r="AB35" i="4"/>
  <c r="AC36" i="21"/>
  <c r="BI41" i="22"/>
  <c r="AP38" i="16"/>
  <c r="Y36" i="4"/>
  <c r="AE44" i="4"/>
  <c r="CH35" i="18"/>
  <c r="AE44" i="15"/>
  <c r="AK29" i="19"/>
  <c r="AJ38" i="16"/>
  <c r="AE36" i="16"/>
  <c r="AC10" i="21"/>
  <c r="BI29" i="22"/>
  <c r="AC14" i="36"/>
  <c r="CH36" i="18"/>
  <c r="BY36" i="18"/>
  <c r="CH29" i="18"/>
  <c r="AG44" i="23"/>
  <c r="AG47" i="23"/>
  <c r="AP45" i="16"/>
  <c r="BQ35" i="18"/>
  <c r="CE35" i="18"/>
  <c r="AG11" i="17"/>
  <c r="AG29" i="23"/>
  <c r="Y44" i="4"/>
  <c r="AJ34" i="15"/>
  <c r="AJ40" i="15"/>
  <c r="Y44" i="15"/>
  <c r="AJ37" i="16"/>
  <c r="AM34" i="16"/>
  <c r="AJ36" i="4"/>
  <c r="AE38" i="16"/>
  <c r="BN29" i="18"/>
  <c r="AP35" i="4"/>
  <c r="Y25" i="20"/>
  <c r="AE34" i="16"/>
  <c r="CK35" i="18"/>
  <c r="BH35" i="18"/>
  <c r="Y45" i="16"/>
  <c r="Y34" i="4"/>
  <c r="AN9" i="36"/>
  <c r="AM39" i="15"/>
  <c r="AS39" i="5"/>
  <c r="AX42" i="5"/>
  <c r="BI44" i="22"/>
  <c r="Y34" i="16"/>
  <c r="AQ25" i="36"/>
  <c r="AJ10" i="15"/>
  <c r="AP41" i="16"/>
  <c r="AC34" i="21"/>
  <c r="AK35" i="19"/>
  <c r="BT36" i="18"/>
  <c r="BQ29" i="18"/>
  <c r="Y47" i="4"/>
  <c r="AP9" i="16"/>
  <c r="D27" i="31"/>
  <c r="F27" i="31"/>
  <c r="AB44" i="15"/>
  <c r="AG42" i="23"/>
  <c r="AG46" i="23"/>
  <c r="Y39" i="20"/>
  <c r="AI35" i="36"/>
  <c r="Y43" i="20"/>
  <c r="AM47" i="15"/>
  <c r="AB35" i="16"/>
  <c r="AG10" i="17"/>
  <c r="CB37" i="18"/>
  <c r="AP10" i="15"/>
  <c r="AM40" i="15"/>
  <c r="AI38" i="36"/>
  <c r="AE36" i="4"/>
  <c r="AM10" i="4"/>
  <c r="AB28" i="4"/>
  <c r="AE28" i="16"/>
  <c r="AJ45" i="16"/>
  <c r="AM9" i="16"/>
  <c r="AJ34" i="16"/>
  <c r="AG44" i="17"/>
  <c r="AJ10" i="4"/>
  <c r="AX48" i="5"/>
  <c r="AE9" i="16"/>
  <c r="AB14" i="16"/>
  <c r="Y37" i="4"/>
  <c r="Y41" i="16"/>
  <c r="BI40" i="22"/>
  <c r="AK36" i="19"/>
  <c r="BH36" i="18"/>
  <c r="CB36" i="18"/>
  <c r="AP36" i="16"/>
  <c r="BT29" i="18"/>
  <c r="AG47" i="17"/>
  <c r="AB40" i="4"/>
  <c r="BI38" i="22"/>
  <c r="BN35" i="18"/>
  <c r="AS45" i="5"/>
  <c r="AF25" i="36"/>
  <c r="AX39" i="5"/>
  <c r="AS42" i="5"/>
  <c r="AJ37" i="4"/>
  <c r="Y41" i="4"/>
  <c r="AG45" i="17"/>
  <c r="AC25" i="21"/>
  <c r="AP34" i="4"/>
  <c r="AP47" i="4"/>
  <c r="AJ40" i="4"/>
  <c r="Y40" i="20"/>
  <c r="AP41" i="4"/>
  <c r="Y11" i="4"/>
  <c r="AB11" i="4"/>
  <c r="AE11" i="4"/>
  <c r="F34" i="33"/>
  <c r="E34" i="33"/>
  <c r="F42" i="33"/>
  <c r="E42" i="33"/>
  <c r="F38" i="33"/>
  <c r="E38" i="33"/>
  <c r="F41" i="33"/>
  <c r="E41" i="33"/>
  <c r="F40" i="33"/>
  <c r="E40" i="33"/>
  <c r="F33" i="33"/>
  <c r="E33" i="33"/>
  <c r="F32" i="33"/>
  <c r="E32" i="33"/>
  <c r="AP18" i="16"/>
  <c r="CH13" i="18"/>
  <c r="AB13" i="15"/>
  <c r="AE13" i="15"/>
  <c r="E9" i="33"/>
  <c r="F8" i="33"/>
  <c r="E8" i="33"/>
  <c r="F13" i="33"/>
  <c r="E13" i="33"/>
  <c r="F10" i="33"/>
  <c r="E10" i="33"/>
  <c r="E5" i="33"/>
  <c r="AJ13" i="15"/>
  <c r="Y13" i="15"/>
  <c r="AC12" i="21"/>
  <c r="AG14" i="23"/>
  <c r="AG19" i="23"/>
  <c r="Y18" i="16"/>
  <c r="AC16" i="21"/>
  <c r="AJ18" i="16"/>
  <c r="AM13" i="15"/>
  <c r="BH14" i="18"/>
  <c r="AB18" i="16"/>
  <c r="BT14" i="18"/>
  <c r="K53" i="33"/>
  <c r="K61" i="33"/>
  <c r="K51" i="33"/>
  <c r="K60" i="33"/>
  <c r="K55" i="33"/>
  <c r="K62" i="33"/>
  <c r="Y13" i="16"/>
  <c r="CK12" i="18"/>
  <c r="AE12" i="15"/>
  <c r="AK17" i="19"/>
  <c r="AM12" i="4"/>
  <c r="AM16" i="16"/>
  <c r="BI17" i="22"/>
  <c r="AB19" i="15"/>
  <c r="BH17" i="18"/>
  <c r="AJ8" i="16"/>
  <c r="AJ19" i="15"/>
  <c r="AF13" i="36"/>
  <c r="AC13" i="36"/>
  <c r="Y36" i="37"/>
  <c r="CE12" i="18"/>
  <c r="BK14" i="18"/>
  <c r="AQ8" i="36"/>
  <c r="D17" i="31"/>
  <c r="F17" i="31"/>
  <c r="BN20" i="18"/>
  <c r="Y19" i="15"/>
  <c r="AP19" i="15"/>
  <c r="AG36" i="37"/>
  <c r="AC11" i="21"/>
  <c r="D45" i="31"/>
  <c r="F45" i="31"/>
  <c r="AC52" i="16"/>
  <c r="AB13" i="4"/>
  <c r="AP8" i="4"/>
  <c r="AN35" i="37"/>
  <c r="AG20" i="17"/>
  <c r="BT20" i="18"/>
  <c r="AF52" i="15"/>
  <c r="AK52" i="15"/>
  <c r="BN14" i="18"/>
  <c r="AE16" i="4"/>
  <c r="AB12" i="15"/>
  <c r="AL50" i="15"/>
  <c r="BE14" i="18"/>
  <c r="AM8" i="16"/>
  <c r="D26" i="31"/>
  <c r="F26" i="31"/>
  <c r="AN38" i="37"/>
  <c r="BI9" i="22"/>
  <c r="AQ54" i="16"/>
  <c r="AQ12" i="36"/>
  <c r="Y8" i="20"/>
  <c r="Y13" i="20"/>
  <c r="BQ14" i="18"/>
  <c r="CK14" i="18"/>
  <c r="BE20" i="18"/>
  <c r="AI8" i="36"/>
  <c r="BY12" i="18"/>
  <c r="AE36" i="37"/>
  <c r="AC12" i="36"/>
  <c r="AI19" i="36"/>
  <c r="CB12" i="18"/>
  <c r="AE16" i="16"/>
  <c r="AE13" i="4"/>
  <c r="AF8" i="36"/>
  <c r="D52" i="31"/>
  <c r="F52" i="31"/>
  <c r="CH17" i="18"/>
  <c r="AF12" i="36"/>
  <c r="Y19" i="16"/>
  <c r="CN20" i="18"/>
  <c r="Y8" i="4"/>
  <c r="AG52" i="15"/>
  <c r="AE13" i="16"/>
  <c r="Y19" i="4"/>
  <c r="AB35" i="37"/>
  <c r="AA37" i="37"/>
  <c r="AA54" i="15"/>
  <c r="AG54" i="16"/>
  <c r="BY17" i="18"/>
  <c r="BE17" i="18"/>
  <c r="AJ33" i="37"/>
  <c r="Z54" i="16"/>
  <c r="BT12" i="18"/>
  <c r="BK12" i="18"/>
  <c r="BN13" i="18"/>
  <c r="AC50" i="16"/>
  <c r="AF35" i="37"/>
  <c r="BH13" i="18"/>
  <c r="AJ19" i="4"/>
  <c r="AB19" i="16"/>
  <c r="CH20" i="18"/>
  <c r="AB16" i="16"/>
  <c r="CN14" i="18"/>
  <c r="Z52" i="15"/>
  <c r="CB17" i="18"/>
  <c r="AP11" i="15"/>
  <c r="AO52" i="15"/>
  <c r="AK72" i="37"/>
  <c r="AF72" i="37"/>
  <c r="AC54" i="4"/>
  <c r="AA50" i="16"/>
  <c r="BK13" i="18"/>
  <c r="AF50" i="15"/>
  <c r="AO50" i="15"/>
  <c r="Z52" i="4"/>
  <c r="AB16" i="4"/>
  <c r="AK50" i="4"/>
  <c r="W37" i="37"/>
  <c r="BQ13" i="18"/>
  <c r="AF54" i="15"/>
  <c r="Z50" i="15"/>
  <c r="AG12" i="17"/>
  <c r="BQ20" i="18"/>
  <c r="BN17" i="18"/>
  <c r="AB12" i="16"/>
  <c r="AD52" i="16"/>
  <c r="AD54" i="16"/>
  <c r="AD50" i="16"/>
  <c r="AG50" i="15"/>
  <c r="AE11" i="15"/>
  <c r="Y34" i="37"/>
  <c r="AD54" i="4"/>
  <c r="AD50" i="4"/>
  <c r="AB8" i="4"/>
  <c r="AJ16" i="16"/>
  <c r="AM13" i="4"/>
  <c r="BE9" i="18"/>
  <c r="AQ16" i="36"/>
  <c r="AF38" i="37"/>
  <c r="AJ12" i="4"/>
  <c r="AL50" i="4"/>
  <c r="AE12" i="4"/>
  <c r="BI12" i="22"/>
  <c r="CN9" i="18"/>
  <c r="AA52" i="16"/>
  <c r="AQ52" i="16"/>
  <c r="CE9" i="18"/>
  <c r="AH38" i="37"/>
  <c r="AH37" i="37"/>
  <c r="AF74" i="37"/>
  <c r="AF73" i="37"/>
  <c r="AO54" i="4"/>
  <c r="AP16" i="4"/>
  <c r="AR50" i="4"/>
  <c r="AM33" i="37"/>
  <c r="AM12" i="15"/>
  <c r="AD36" i="37"/>
  <c r="Y19" i="20"/>
  <c r="AA34" i="37"/>
  <c r="AN34" i="37"/>
  <c r="AG50" i="4"/>
  <c r="Y37" i="37"/>
  <c r="AC54" i="15"/>
  <c r="AC54" i="16"/>
  <c r="AA54" i="16"/>
  <c r="AI33" i="37"/>
  <c r="AJ12" i="16"/>
  <c r="AB11" i="15"/>
  <c r="AQ52" i="4"/>
  <c r="Z54" i="15"/>
  <c r="W38" i="37"/>
  <c r="AQ50" i="15"/>
  <c r="AN16" i="36"/>
  <c r="AT12" i="36"/>
  <c r="AI16" i="36"/>
  <c r="W36" i="37"/>
  <c r="AK12" i="19"/>
  <c r="AJ13" i="16"/>
  <c r="AN50" i="16"/>
  <c r="AD52" i="4"/>
  <c r="AF50" i="4"/>
  <c r="AF54" i="16"/>
  <c r="AQ50" i="4"/>
  <c r="AL52" i="4"/>
  <c r="Z37" i="37"/>
  <c r="AK9" i="19"/>
  <c r="CK20" i="18"/>
  <c r="AF19" i="36"/>
  <c r="AN52" i="4"/>
  <c r="AT8" i="36"/>
  <c r="AD50" i="15"/>
  <c r="Y11" i="15"/>
  <c r="AC19" i="21"/>
  <c r="AJ19" i="16"/>
  <c r="AN72" i="37"/>
  <c r="CB14" i="18"/>
  <c r="AJ11" i="15"/>
  <c r="AB19" i="4"/>
  <c r="AK37" i="37"/>
  <c r="CH14" i="18"/>
  <c r="BH12" i="18"/>
  <c r="Y13" i="4"/>
  <c r="AC50" i="4"/>
  <c r="Y12" i="4"/>
  <c r="AN8" i="36"/>
  <c r="AE8" i="4"/>
  <c r="Z50" i="16"/>
  <c r="AO54" i="16"/>
  <c r="CK13" i="18"/>
  <c r="AL54" i="4"/>
  <c r="AM8" i="4"/>
  <c r="D20" i="31"/>
  <c r="F20" i="31"/>
  <c r="AE19" i="4"/>
  <c r="AE38" i="37"/>
  <c r="AG35" i="37"/>
  <c r="BH20" i="18"/>
  <c r="AG9" i="23"/>
  <c r="AA50" i="4"/>
  <c r="AC52" i="4"/>
  <c r="AA54" i="4"/>
  <c r="AG54" i="4"/>
  <c r="AF52" i="4"/>
  <c r="AQ54" i="4"/>
  <c r="AK52" i="4"/>
  <c r="Z52" i="16"/>
  <c r="AF50" i="16"/>
  <c r="AO50" i="16"/>
  <c r="AE19" i="16"/>
  <c r="Y16" i="16"/>
  <c r="CH9" i="18"/>
  <c r="W34" i="37"/>
  <c r="BT17" i="18"/>
  <c r="AK38" i="37"/>
  <c r="AP12" i="15"/>
  <c r="AR52" i="15"/>
  <c r="F5" i="33"/>
  <c r="X38" i="37"/>
  <c r="AG17" i="23"/>
  <c r="D41" i="31"/>
  <c r="F41" i="31"/>
  <c r="AM13" i="16"/>
  <c r="AN19" i="36"/>
  <c r="AK54" i="4"/>
  <c r="AF52" i="16"/>
  <c r="AN52" i="16"/>
  <c r="AN54" i="16"/>
  <c r="W74" i="37"/>
  <c r="AB34" i="37"/>
  <c r="AE34" i="37"/>
  <c r="AL74" i="37"/>
  <c r="CE20" i="18"/>
  <c r="AI36" i="37"/>
  <c r="AI38" i="37"/>
  <c r="BT9" i="18"/>
  <c r="AG38" i="37"/>
  <c r="AG37" i="37"/>
  <c r="BI14" i="22"/>
  <c r="CH12" i="18"/>
  <c r="BQ12" i="18"/>
  <c r="Y12" i="16"/>
  <c r="AB12" i="4"/>
  <c r="AB8" i="16"/>
  <c r="AT19" i="36"/>
  <c r="AQ19" i="36"/>
  <c r="D48" i="31"/>
  <c r="F48" i="31"/>
  <c r="AI37" i="37"/>
  <c r="BE12" i="18"/>
  <c r="BI20" i="22"/>
  <c r="BN12" i="18"/>
  <c r="AP19" i="16"/>
  <c r="AO50" i="4"/>
  <c r="CN13" i="18"/>
  <c r="AG20" i="23"/>
  <c r="AE8" i="16"/>
  <c r="AJ13" i="4"/>
  <c r="AK20" i="19"/>
  <c r="AP19" i="4"/>
  <c r="CB9" i="18"/>
  <c r="BI13" i="22"/>
  <c r="AH36" i="37"/>
  <c r="AM38" i="37"/>
  <c r="AP13" i="16"/>
  <c r="F9" i="33"/>
  <c r="BT13" i="18"/>
  <c r="BE13" i="18"/>
  <c r="CE13" i="18"/>
  <c r="AF37" i="37"/>
  <c r="CN17" i="18"/>
  <c r="M5" i="33"/>
  <c r="M55" i="33"/>
  <c r="M62" i="33"/>
  <c r="AC74" i="37"/>
  <c r="AI72" i="37"/>
  <c r="AI74" i="37"/>
  <c r="AG73" i="37"/>
  <c r="AG74" i="37"/>
  <c r="AD73" i="37"/>
  <c r="AF34" i="37"/>
  <c r="CB13" i="18"/>
  <c r="BK17" i="18"/>
  <c r="BH9" i="18"/>
  <c r="AE12" i="16"/>
  <c r="AK13" i="19"/>
  <c r="CK17" i="18"/>
  <c r="CK9" i="18"/>
  <c r="AJ37" i="37"/>
  <c r="AH74" i="37"/>
  <c r="AC16" i="36"/>
  <c r="AM72" i="37"/>
  <c r="BN9" i="18"/>
  <c r="AM36" i="37"/>
  <c r="AA74" i="37"/>
  <c r="AB36" i="37"/>
  <c r="Y12" i="15"/>
  <c r="AP12" i="16"/>
  <c r="AA50" i="15"/>
  <c r="AL50" i="16"/>
  <c r="Y74" i="37"/>
  <c r="Z35" i="37"/>
  <c r="AA38" i="37"/>
  <c r="AC34" i="37"/>
  <c r="AG9" i="17"/>
  <c r="AM16" i="4"/>
  <c r="Y16" i="4"/>
  <c r="AR54" i="4"/>
  <c r="AL54" i="15"/>
  <c r="AK34" i="37"/>
  <c r="BQ9" i="18"/>
  <c r="BY9" i="18"/>
  <c r="AJ74" i="37"/>
  <c r="AN54" i="4"/>
  <c r="AR52" i="4"/>
  <c r="AG50" i="16"/>
  <c r="AR50" i="16"/>
  <c r="AR54" i="16"/>
  <c r="X35" i="37"/>
  <c r="Y73" i="37"/>
  <c r="Z73" i="37"/>
  <c r="L53" i="33"/>
  <c r="L61" i="33"/>
  <c r="N55" i="33"/>
  <c r="N62" i="33"/>
  <c r="N53" i="33"/>
  <c r="N61" i="33"/>
  <c r="N51" i="33"/>
  <c r="N60" i="33"/>
  <c r="O55" i="33"/>
  <c r="O62" i="33"/>
  <c r="L55" i="33"/>
  <c r="L62" i="33"/>
  <c r="P53" i="33"/>
  <c r="P61" i="33"/>
  <c r="L51" i="33"/>
  <c r="L60" i="33"/>
  <c r="O53" i="33"/>
  <c r="O61" i="33"/>
  <c r="P51" i="33"/>
  <c r="P60" i="33"/>
  <c r="O51" i="33"/>
  <c r="O60" i="33"/>
  <c r="P55" i="33"/>
  <c r="P62" i="33"/>
  <c r="G53" i="33"/>
  <c r="G61" i="33"/>
  <c r="G55" i="33"/>
  <c r="G62" i="33"/>
  <c r="G51" i="33"/>
  <c r="G60" i="33"/>
  <c r="AQ45" i="36"/>
  <c r="D22" i="31"/>
  <c r="F22" i="31"/>
  <c r="AF37" i="36"/>
  <c r="AF41" i="36"/>
  <c r="AN37" i="36"/>
  <c r="AQ41" i="36"/>
  <c r="AQ43" i="36"/>
  <c r="AQ40" i="36"/>
  <c r="AT40" i="36"/>
  <c r="AT44" i="36"/>
  <c r="AT36" i="36"/>
  <c r="AT41" i="36"/>
  <c r="AT43" i="36"/>
  <c r="AQ36" i="36"/>
  <c r="AQ37" i="36"/>
  <c r="AQ46" i="36"/>
  <c r="AN43" i="36"/>
  <c r="AN44" i="36"/>
  <c r="AN40" i="36"/>
  <c r="AN36" i="36"/>
  <c r="AN41" i="36"/>
  <c r="AN46" i="36"/>
  <c r="AN45" i="36"/>
  <c r="AC45" i="36"/>
  <c r="AC46" i="36"/>
  <c r="AI46" i="36"/>
  <c r="AF44" i="36"/>
  <c r="AI44" i="36"/>
  <c r="AC44" i="36"/>
  <c r="AF46" i="36"/>
  <c r="AI43" i="36"/>
  <c r="AF45" i="36"/>
  <c r="AI36" i="36"/>
  <c r="AC37" i="36"/>
  <c r="AI45" i="36"/>
  <c r="AJ50" i="36"/>
  <c r="AD54" i="36"/>
  <c r="AF43" i="36"/>
  <c r="AI37" i="36"/>
  <c r="D55" i="33"/>
  <c r="D62" i="33"/>
  <c r="AF36" i="36"/>
  <c r="AC41" i="36"/>
  <c r="AS54" i="36"/>
  <c r="C55" i="33"/>
  <c r="C62" i="33"/>
  <c r="D51" i="33"/>
  <c r="D60" i="33"/>
  <c r="AI41" i="36"/>
  <c r="D53" i="33"/>
  <c r="D61" i="33"/>
  <c r="AO52" i="36"/>
  <c r="AU52" i="36"/>
  <c r="AC36" i="36"/>
  <c r="AO54" i="36"/>
  <c r="AU54" i="36"/>
  <c r="AV54" i="36"/>
  <c r="AP52" i="36"/>
  <c r="AS52" i="36"/>
  <c r="AJ52" i="36"/>
  <c r="AP54" i="36"/>
  <c r="AR52" i="36"/>
  <c r="AH52" i="36"/>
  <c r="AI40" i="36"/>
  <c r="AD52" i="36"/>
  <c r="AG52" i="36"/>
  <c r="AC40" i="36"/>
  <c r="AH50" i="36"/>
  <c r="AF40" i="36"/>
  <c r="C53" i="33"/>
  <c r="C61" i="33"/>
  <c r="C51" i="33"/>
  <c r="C60" i="33"/>
  <c r="D38" i="31"/>
  <c r="F38" i="31"/>
  <c r="T35" i="37"/>
  <c r="T34" i="37"/>
  <c r="Q72" i="37"/>
  <c r="S36" i="37"/>
  <c r="R33" i="37"/>
  <c r="T33" i="37"/>
  <c r="U73" i="37"/>
  <c r="S34" i="37"/>
  <c r="P37" i="37"/>
  <c r="S73" i="37"/>
  <c r="Q38" i="37"/>
  <c r="U33" i="37"/>
  <c r="Q73" i="37"/>
  <c r="R34" i="37"/>
  <c r="Q36" i="37"/>
  <c r="R72" i="37"/>
  <c r="P35" i="37"/>
  <c r="U72" i="37"/>
  <c r="R38" i="37"/>
  <c r="T37" i="37"/>
  <c r="S35" i="37"/>
  <c r="Q76" i="37"/>
  <c r="P36" i="37"/>
  <c r="U74" i="37"/>
  <c r="T38" i="37"/>
  <c r="Q34" i="37"/>
  <c r="T73" i="37"/>
  <c r="R36" i="37"/>
  <c r="P34" i="37"/>
  <c r="Q33" i="37"/>
  <c r="T74" i="37"/>
  <c r="R35" i="37"/>
  <c r="R73" i="37"/>
  <c r="E72" i="37"/>
  <c r="AR50" i="36"/>
  <c r="E46" i="37"/>
  <c r="AL52" i="15"/>
  <c r="J56" i="37"/>
  <c r="AR52" i="16"/>
  <c r="O56" i="37"/>
  <c r="G33" i="37"/>
  <c r="Z50" i="4"/>
  <c r="G7" i="37"/>
  <c r="K72" i="37"/>
  <c r="AN50" i="15"/>
  <c r="K46" i="37"/>
  <c r="M73" i="37"/>
  <c r="AK52" i="16"/>
  <c r="M48" i="37"/>
  <c r="V38" i="37"/>
  <c r="V34" i="37"/>
  <c r="AO50" i="36"/>
  <c r="D46" i="37"/>
  <c r="K73" i="37"/>
  <c r="AN52" i="15"/>
  <c r="K48" i="37"/>
  <c r="H72" i="37"/>
  <c r="AN50" i="4"/>
  <c r="H46" i="37"/>
  <c r="K38" i="37"/>
  <c r="AD54" i="15"/>
  <c r="K19" i="37"/>
  <c r="AO52" i="4"/>
  <c r="H56" i="37"/>
  <c r="AU50" i="36"/>
  <c r="F46" i="37"/>
  <c r="F38" i="37"/>
  <c r="AK54" i="36"/>
  <c r="F19" i="37"/>
  <c r="E33" i="37"/>
  <c r="AG50" i="36"/>
  <c r="E7" i="37"/>
  <c r="AS50" i="36"/>
  <c r="E54" i="37"/>
  <c r="AV50" i="36"/>
  <c r="F54" i="37"/>
  <c r="E74" i="37"/>
  <c r="AR54" i="36"/>
  <c r="E50" i="37"/>
  <c r="M76" i="37"/>
  <c r="AL52" i="16"/>
  <c r="M56" i="37"/>
  <c r="G37" i="37"/>
  <c r="AA52" i="4"/>
  <c r="G17" i="37"/>
  <c r="AR54" i="15"/>
  <c r="L58" i="37"/>
  <c r="K34" i="37"/>
  <c r="AC52" i="15"/>
  <c r="K9" i="37"/>
  <c r="K74" i="37"/>
  <c r="AN54" i="15"/>
  <c r="K50" i="37"/>
  <c r="M74" i="37"/>
  <c r="AK54" i="16"/>
  <c r="M50" i="37"/>
  <c r="J72" i="37"/>
  <c r="AK50" i="15"/>
  <c r="J46" i="37"/>
  <c r="E35" i="37"/>
  <c r="AG54" i="36"/>
  <c r="E11" i="37"/>
  <c r="G35" i="37"/>
  <c r="Z54" i="4"/>
  <c r="G11" i="37"/>
  <c r="J37" i="37"/>
  <c r="AA52" i="15"/>
  <c r="J17" i="37"/>
  <c r="J74" i="37"/>
  <c r="AK54" i="15"/>
  <c r="J50" i="37"/>
  <c r="AO52" i="16"/>
  <c r="N56" i="37"/>
  <c r="V37" i="37"/>
  <c r="F35" i="37"/>
  <c r="AJ54" i="36"/>
  <c r="F11" i="37"/>
  <c r="AV52" i="36"/>
  <c r="F56" i="37"/>
  <c r="AG52" i="16"/>
  <c r="O17" i="37"/>
  <c r="I35" i="37"/>
  <c r="AF54" i="4"/>
  <c r="I11" i="37"/>
  <c r="O72" i="37"/>
  <c r="AQ50" i="16"/>
  <c r="O46" i="37"/>
  <c r="L73" i="37"/>
  <c r="AQ52" i="15"/>
  <c r="L48" i="37"/>
  <c r="K33" i="37"/>
  <c r="AC50" i="15"/>
  <c r="K7" i="37"/>
  <c r="AR50" i="15"/>
  <c r="L54" i="37"/>
  <c r="AE50" i="36"/>
  <c r="D15" i="37"/>
  <c r="AE54" i="36"/>
  <c r="D19" i="37"/>
  <c r="AD50" i="36"/>
  <c r="F37" i="37"/>
  <c r="AK52" i="36"/>
  <c r="F17" i="37"/>
  <c r="F36" i="37"/>
  <c r="AK50" i="36"/>
  <c r="F15" i="37"/>
  <c r="AP50" i="36"/>
  <c r="D54" i="37"/>
  <c r="AE52" i="36"/>
  <c r="D17" i="37"/>
  <c r="AH54" i="36"/>
  <c r="E19" i="37"/>
  <c r="K37" i="37"/>
  <c r="AD52" i="15"/>
  <c r="K17" i="37"/>
  <c r="L74" i="37"/>
  <c r="AQ54" i="15"/>
  <c r="L50" i="37"/>
  <c r="I37" i="37"/>
  <c r="AG52" i="4"/>
  <c r="I17" i="37"/>
  <c r="AL54" i="16"/>
  <c r="M58" i="37"/>
  <c r="M72" i="37"/>
  <c r="AK50" i="16"/>
  <c r="M46" i="37"/>
  <c r="L38" i="37"/>
  <c r="AG54" i="15"/>
  <c r="L19" i="37"/>
  <c r="AO54" i="15"/>
  <c r="K58" i="37"/>
  <c r="V36" i="37"/>
  <c r="V73" i="37"/>
  <c r="D42" i="31"/>
  <c r="F42" i="31"/>
  <c r="D50" i="31"/>
  <c r="F50" i="31"/>
  <c r="D28" i="31"/>
  <c r="F28" i="31"/>
  <c r="D44" i="31"/>
  <c r="F44" i="31"/>
  <c r="D25" i="31"/>
  <c r="F25" i="31"/>
  <c r="D39" i="31"/>
  <c r="F39" i="31"/>
  <c r="D30" i="31"/>
  <c r="F30" i="31"/>
  <c r="D18" i="31"/>
  <c r="F18" i="31"/>
  <c r="D21" i="31"/>
  <c r="F21" i="31"/>
  <c r="D36" i="31"/>
  <c r="F36" i="31"/>
  <c r="D31" i="31"/>
  <c r="F31" i="31"/>
  <c r="D49" i="31"/>
  <c r="F49" i="31"/>
  <c r="D16" i="31"/>
  <c r="F16" i="31"/>
  <c r="D46" i="31"/>
  <c r="F46" i="31"/>
  <c r="D37" i="31"/>
  <c r="F37" i="31"/>
  <c r="D33" i="31"/>
  <c r="F33" i="31"/>
  <c r="P74" i="37"/>
  <c r="O15" i="37"/>
  <c r="M17" i="37"/>
  <c r="M37" i="37"/>
  <c r="N36" i="37"/>
  <c r="M15" i="37"/>
  <c r="M36" i="37"/>
  <c r="O19" i="37"/>
  <c r="M19" i="37"/>
  <c r="M38" i="37"/>
  <c r="N19" i="37"/>
  <c r="N38" i="37"/>
  <c r="N37" i="37"/>
  <c r="O9" i="37"/>
  <c r="O34" i="37"/>
  <c r="AC19" i="37"/>
  <c r="AC38" i="37"/>
  <c r="O7" i="37"/>
  <c r="O33" i="37"/>
  <c r="M7" i="37"/>
  <c r="M33" i="37"/>
  <c r="M9" i="37"/>
  <c r="M34" i="37"/>
  <c r="AL19" i="37"/>
  <c r="AL38" i="37"/>
  <c r="N35" i="37"/>
  <c r="N7" i="37"/>
  <c r="N33" i="37"/>
  <c r="N9" i="37"/>
  <c r="N34" i="37"/>
  <c r="AL15" i="37"/>
  <c r="AL36" i="37"/>
  <c r="AC15" i="37"/>
  <c r="AC36" i="37"/>
  <c r="AL17" i="37"/>
  <c r="AL37" i="37"/>
  <c r="O11" i="37"/>
  <c r="O35" i="37"/>
  <c r="M11" i="37"/>
  <c r="M35" i="37"/>
  <c r="AN75" i="37"/>
  <c r="AN58" i="37"/>
  <c r="V33" i="37"/>
  <c r="V35" i="37"/>
  <c r="V72" i="37"/>
  <c r="V74" i="37"/>
  <c r="AS52" i="5"/>
  <c r="AS53" i="5"/>
  <c r="AX52" i="5"/>
  <c r="AX53" i="5"/>
  <c r="AS50" i="5"/>
  <c r="AS51" i="5"/>
  <c r="AS54" i="5"/>
  <c r="AS55" i="5"/>
  <c r="AX50" i="5"/>
  <c r="AX51" i="5"/>
  <c r="AX54" i="5"/>
  <c r="AX55" i="5"/>
  <c r="AM49" i="15"/>
  <c r="AM50" i="15"/>
  <c r="K57" i="33"/>
  <c r="K52" i="33"/>
  <c r="AE51" i="15"/>
  <c r="AE52" i="15"/>
  <c r="AM53" i="16"/>
  <c r="AM54" i="16"/>
  <c r="AJ49" i="15"/>
  <c r="AJ50" i="15"/>
  <c r="AD34" i="37"/>
  <c r="AA35" i="37"/>
  <c r="Y15" i="37"/>
  <c r="AG15" i="37"/>
  <c r="AE35" i="37"/>
  <c r="AN11" i="37"/>
  <c r="AG50" i="17"/>
  <c r="AG51" i="17"/>
  <c r="R74" i="37"/>
  <c r="L33" i="37"/>
  <c r="AC53" i="21"/>
  <c r="AC54" i="21"/>
  <c r="Z17" i="37"/>
  <c r="AP53" i="4"/>
  <c r="AP54" i="4"/>
  <c r="AN19" i="37"/>
  <c r="G36" i="37"/>
  <c r="L34" i="37"/>
  <c r="AC49" i="21"/>
  <c r="AC50" i="21"/>
  <c r="AI46" i="37"/>
  <c r="AE37" i="37"/>
  <c r="AM53" i="15"/>
  <c r="AM54" i="15"/>
  <c r="AI17" i="37"/>
  <c r="AE53" i="15"/>
  <c r="AE54" i="15"/>
  <c r="AJ7" i="37"/>
  <c r="AF46" i="37"/>
  <c r="U35" i="37"/>
  <c r="J33" i="37"/>
  <c r="P72" i="37"/>
  <c r="AF50" i="37"/>
  <c r="K35" i="37"/>
  <c r="W73" i="37"/>
  <c r="N15" i="37"/>
  <c r="AA17" i="37"/>
  <c r="AH15" i="37"/>
  <c r="AJ50" i="37"/>
  <c r="AE15" i="37"/>
  <c r="AG19" i="37"/>
  <c r="N72" i="37"/>
  <c r="U36" i="37"/>
  <c r="Y51" i="20"/>
  <c r="Y52" i="20"/>
  <c r="AP53" i="15"/>
  <c r="AP54" i="15"/>
  <c r="AB53" i="15"/>
  <c r="AB54" i="15"/>
  <c r="Y49" i="20"/>
  <c r="Y50" i="20"/>
  <c r="AB11" i="37"/>
  <c r="AA72" i="37"/>
  <c r="X36" i="37"/>
  <c r="J35" i="37"/>
  <c r="G34" i="37"/>
  <c r="AI7" i="37"/>
  <c r="Q74" i="37"/>
  <c r="AB72" i="37"/>
  <c r="AE72" i="37"/>
  <c r="AN46" i="37"/>
  <c r="H35" i="37"/>
  <c r="G72" i="37"/>
  <c r="I33" i="37"/>
  <c r="AF56" i="15"/>
  <c r="L35" i="37"/>
  <c r="L37" i="37"/>
  <c r="N17" i="37"/>
  <c r="AD15" i="37"/>
  <c r="J73" i="37"/>
  <c r="AB74" i="37"/>
  <c r="AK56" i="37"/>
  <c r="AD35" i="37"/>
  <c r="Y49" i="16"/>
  <c r="Y50" i="16"/>
  <c r="AK56" i="15"/>
  <c r="AE56" i="37"/>
  <c r="Z48" i="37"/>
  <c r="AM48" i="37"/>
  <c r="G38" i="37"/>
  <c r="AE73" i="37"/>
  <c r="Y49" i="4"/>
  <c r="Y50" i="4"/>
  <c r="AP53" i="16"/>
  <c r="AP54" i="16"/>
  <c r="AJ49" i="4"/>
  <c r="AJ50" i="4"/>
  <c r="AB49" i="15"/>
  <c r="AB50" i="15"/>
  <c r="BK50" i="18"/>
  <c r="BK51" i="18"/>
  <c r="AB51" i="15"/>
  <c r="AB52" i="15"/>
  <c r="I34" i="37"/>
  <c r="AF56" i="4"/>
  <c r="AP51" i="16"/>
  <c r="AP52" i="16"/>
  <c r="H36" i="37"/>
  <c r="N11" i="37"/>
  <c r="W9" i="37"/>
  <c r="Y53" i="20"/>
  <c r="Y54" i="20"/>
  <c r="AC51" i="21"/>
  <c r="AC52" i="21"/>
  <c r="AG11" i="37"/>
  <c r="AK17" i="37"/>
  <c r="O74" i="37"/>
  <c r="P73" i="37"/>
  <c r="W58" i="37"/>
  <c r="AD50" i="37"/>
  <c r="AM58" i="37"/>
  <c r="Y9" i="37"/>
  <c r="I72" i="37"/>
  <c r="N74" i="37"/>
  <c r="AK46" i="37"/>
  <c r="S38" i="37"/>
  <c r="P38" i="37"/>
  <c r="AJ53" i="4"/>
  <c r="AJ54" i="4"/>
  <c r="AM51" i="15"/>
  <c r="AM52" i="15"/>
  <c r="AL9" i="37"/>
  <c r="AD48" i="37"/>
  <c r="AL72" i="37"/>
  <c r="AE53" i="16"/>
  <c r="AE54" i="16"/>
  <c r="BE54" i="18"/>
  <c r="BE55" i="18"/>
  <c r="AP49" i="15"/>
  <c r="AP50" i="15"/>
  <c r="AQ56" i="15"/>
  <c r="AJ53" i="16"/>
  <c r="AJ54" i="16"/>
  <c r="BN54" i="18"/>
  <c r="BN55" i="18"/>
  <c r="AO56" i="15"/>
  <c r="AE49" i="15"/>
  <c r="AE50" i="15"/>
  <c r="Y72" i="37"/>
  <c r="AJ36" i="37"/>
  <c r="AQ56" i="4"/>
  <c r="AA56" i="16"/>
  <c r="H37" i="37"/>
  <c r="K36" i="37"/>
  <c r="L36" i="37"/>
  <c r="J34" i="37"/>
  <c r="J38" i="37"/>
  <c r="AJ51" i="15"/>
  <c r="AJ52" i="15"/>
  <c r="BY54" i="18"/>
  <c r="BY55" i="18"/>
  <c r="W17" i="37"/>
  <c r="Y17" i="37"/>
  <c r="AF11" i="37"/>
  <c r="AF17" i="37"/>
  <c r="AH17" i="37"/>
  <c r="AJ17" i="37"/>
  <c r="I74" i="37"/>
  <c r="Y50" i="37"/>
  <c r="AA56" i="37"/>
  <c r="AJ72" i="37"/>
  <c r="AL50" i="37"/>
  <c r="AL73" i="37"/>
  <c r="Z33" i="37"/>
  <c r="P33" i="37"/>
  <c r="Y38" i="37"/>
  <c r="AM37" i="37"/>
  <c r="AG33" i="37"/>
  <c r="Z38" i="37"/>
  <c r="AE51" i="16"/>
  <c r="AE52" i="16"/>
  <c r="X19" i="37"/>
  <c r="AN74" i="37"/>
  <c r="S72" i="37"/>
  <c r="BN52" i="18"/>
  <c r="BN53" i="18"/>
  <c r="AB49" i="16"/>
  <c r="AB50" i="16"/>
  <c r="AD56" i="4"/>
  <c r="W19" i="37"/>
  <c r="AJ54" i="37"/>
  <c r="AN9" i="37"/>
  <c r="G74" i="37"/>
  <c r="L72" i="37"/>
  <c r="AK73" i="37"/>
  <c r="AJ35" i="37"/>
  <c r="Y33" i="37"/>
  <c r="BK54" i="18"/>
  <c r="BK55" i="18"/>
  <c r="AC72" i="37"/>
  <c r="AC46" i="37"/>
  <c r="AJ58" i="37"/>
  <c r="AG56" i="37"/>
  <c r="AJ53" i="15"/>
  <c r="AJ54" i="15"/>
  <c r="I73" i="37"/>
  <c r="W50" i="37"/>
  <c r="AH72" i="37"/>
  <c r="AM74" i="37"/>
  <c r="AH35" i="37"/>
  <c r="AE33" i="37"/>
  <c r="AG46" i="37"/>
  <c r="AG72" i="37"/>
  <c r="AJ38" i="37"/>
  <c r="AJ19" i="37"/>
  <c r="AD37" i="37"/>
  <c r="BT50" i="18"/>
  <c r="BT51" i="18"/>
  <c r="BT52" i="18"/>
  <c r="BT53" i="18"/>
  <c r="X37" i="37"/>
  <c r="Y35" i="37"/>
  <c r="Y11" i="37"/>
  <c r="AH56" i="37"/>
  <c r="X74" i="37"/>
  <c r="X50" i="37"/>
  <c r="H34" i="37"/>
  <c r="AE74" i="37"/>
  <c r="X72" i="37"/>
  <c r="X46" i="37"/>
  <c r="AL58" i="37"/>
  <c r="AF7" i="37"/>
  <c r="AF33" i="37"/>
  <c r="AI54" i="37"/>
  <c r="AI75" i="37"/>
  <c r="AO56" i="16"/>
  <c r="CH54" i="18"/>
  <c r="CH55" i="18"/>
  <c r="W15" i="37"/>
  <c r="X17" i="37"/>
  <c r="AE19" i="37"/>
  <c r="AP51" i="15"/>
  <c r="AP52" i="15"/>
  <c r="AF19" i="37"/>
  <c r="AI15" i="37"/>
  <c r="AH50" i="37"/>
  <c r="AK74" i="37"/>
  <c r="Q35" i="37"/>
  <c r="AC73" i="37"/>
  <c r="S37" i="37"/>
  <c r="AD38" i="37"/>
  <c r="AP49" i="16"/>
  <c r="AP50" i="16"/>
  <c r="CE52" i="18"/>
  <c r="CE53" i="18"/>
  <c r="BT54" i="18"/>
  <c r="BT55" i="18"/>
  <c r="AF56" i="16"/>
  <c r="Y51" i="16"/>
  <c r="Y52" i="16"/>
  <c r="BH50" i="18"/>
  <c r="BH51" i="18"/>
  <c r="AD56" i="15"/>
  <c r="Z56" i="15"/>
  <c r="AJ51" i="4"/>
  <c r="AJ52" i="4"/>
  <c r="AB51" i="16"/>
  <c r="AB52" i="16"/>
  <c r="BQ52" i="18"/>
  <c r="BQ53" i="18"/>
  <c r="CK50" i="18"/>
  <c r="CK51" i="18"/>
  <c r="F55" i="33"/>
  <c r="F62" i="33"/>
  <c r="BI54" i="22"/>
  <c r="BI55" i="22"/>
  <c r="CN54" i="18"/>
  <c r="CN55" i="18"/>
  <c r="AB53" i="4"/>
  <c r="AB54" i="4"/>
  <c r="AE51" i="4"/>
  <c r="AE52" i="4"/>
  <c r="Y53" i="15"/>
  <c r="Y54" i="15"/>
  <c r="AJ49" i="16"/>
  <c r="AJ50" i="16"/>
  <c r="AP51" i="4"/>
  <c r="AP52" i="4"/>
  <c r="AQ56" i="16"/>
  <c r="AM49" i="4"/>
  <c r="AM50" i="4"/>
  <c r="Y51" i="15"/>
  <c r="Y52" i="15"/>
  <c r="O73" i="37"/>
  <c r="AC50" i="37"/>
  <c r="AI56" i="37"/>
  <c r="W35" i="37"/>
  <c r="S33" i="37"/>
  <c r="H33" i="37"/>
  <c r="AC56" i="4"/>
  <c r="AE49" i="4"/>
  <c r="AE50" i="4"/>
  <c r="AJ51" i="16"/>
  <c r="AJ52" i="16"/>
  <c r="H38" i="37"/>
  <c r="I36" i="37"/>
  <c r="CE54" i="18"/>
  <c r="CE55" i="18"/>
  <c r="AA9" i="37"/>
  <c r="AH19" i="37"/>
  <c r="AL7" i="37"/>
  <c r="AM7" i="37"/>
  <c r="H73" i="37"/>
  <c r="O48" i="37"/>
  <c r="AD58" i="37"/>
  <c r="AF48" i="37"/>
  <c r="BE52" i="18"/>
  <c r="BE53" i="18"/>
  <c r="AE53" i="4"/>
  <c r="AE54" i="4"/>
  <c r="AL56" i="15"/>
  <c r="AC56" i="16"/>
  <c r="AN56" i="16"/>
  <c r="AN56" i="15"/>
  <c r="AN33" i="37"/>
  <c r="AB49" i="4"/>
  <c r="AB50" i="4"/>
  <c r="Y53" i="16"/>
  <c r="Y54" i="16"/>
  <c r="AM53" i="4"/>
  <c r="AM54" i="4"/>
  <c r="AL56" i="4"/>
  <c r="AG56" i="15"/>
  <c r="AC56" i="15"/>
  <c r="AB53" i="16"/>
  <c r="AB54" i="16"/>
  <c r="AK56" i="16"/>
  <c r="AM49" i="16"/>
  <c r="AM50" i="16"/>
  <c r="CE50" i="18"/>
  <c r="CE51" i="18"/>
  <c r="CN50" i="18"/>
  <c r="CN51" i="18"/>
  <c r="AB9" i="37"/>
  <c r="AK15" i="37"/>
  <c r="AM46" i="37"/>
  <c r="X56" i="37"/>
  <c r="AD56" i="37"/>
  <c r="Y49" i="15"/>
  <c r="Y50" i="15"/>
  <c r="BH54" i="18"/>
  <c r="BH55" i="18"/>
  <c r="AB37" i="37"/>
  <c r="X48" i="37"/>
  <c r="X73" i="37"/>
  <c r="R37" i="37"/>
  <c r="T72" i="37"/>
  <c r="D32" i="31"/>
  <c r="F32" i="31"/>
  <c r="CK52" i="18"/>
  <c r="CK53" i="18"/>
  <c r="CK54" i="18"/>
  <c r="CK55" i="18"/>
  <c r="AD54" i="37"/>
  <c r="AG17" i="37"/>
  <c r="AI48" i="37"/>
  <c r="AI73" i="37"/>
  <c r="W7" i="37"/>
  <c r="U75" i="37"/>
  <c r="AP49" i="4"/>
  <c r="AP50" i="4"/>
  <c r="Z56" i="16"/>
  <c r="CN52" i="18"/>
  <c r="CN53" i="18"/>
  <c r="Y58" i="37"/>
  <c r="W56" i="37"/>
  <c r="AA36" i="37"/>
  <c r="AB38" i="37"/>
  <c r="AC33" i="37"/>
  <c r="AR56" i="4"/>
  <c r="I58" i="37"/>
  <c r="AJ48" i="37"/>
  <c r="AG48" i="37"/>
  <c r="AI19" i="37"/>
  <c r="AJ34" i="37"/>
  <c r="AJ9" i="37"/>
  <c r="T76" i="37"/>
  <c r="AN36" i="37"/>
  <c r="AK75" i="37"/>
  <c r="Z56" i="4"/>
  <c r="AG56" i="4"/>
  <c r="AO56" i="4"/>
  <c r="AM51" i="16"/>
  <c r="AM52" i="16"/>
  <c r="AR56" i="16"/>
  <c r="BK52" i="18"/>
  <c r="BK53" i="18"/>
  <c r="AE9" i="37"/>
  <c r="AR56" i="15"/>
  <c r="BI50" i="22"/>
  <c r="BI51" i="22"/>
  <c r="AK19" i="37"/>
  <c r="I56" i="37"/>
  <c r="N73" i="37"/>
  <c r="Y48" i="37"/>
  <c r="Y76" i="37"/>
  <c r="AB54" i="37"/>
  <c r="AF54" i="37"/>
  <c r="AN73" i="37"/>
  <c r="W33" i="37"/>
  <c r="AI34" i="37"/>
  <c r="AG34" i="37"/>
  <c r="D47" i="31"/>
  <c r="F47" i="31"/>
  <c r="F53" i="33"/>
  <c r="F61" i="33"/>
  <c r="BQ50" i="18"/>
  <c r="BQ51" i="18"/>
  <c r="BQ54" i="18"/>
  <c r="BQ55" i="18"/>
  <c r="AL11" i="37"/>
  <c r="AF15" i="37"/>
  <c r="AF36" i="37"/>
  <c r="Z36" i="37"/>
  <c r="Z15" i="37"/>
  <c r="Z50" i="37"/>
  <c r="Z74" i="37"/>
  <c r="AC58" i="37"/>
  <c r="AG54" i="23"/>
  <c r="AG55" i="23"/>
  <c r="AG50" i="23"/>
  <c r="AG51" i="23"/>
  <c r="AB33" i="37"/>
  <c r="AM56" i="37"/>
  <c r="AM76" i="37"/>
  <c r="AB17" i="37"/>
  <c r="AG52" i="23"/>
  <c r="AG53" i="23"/>
  <c r="W72" i="37"/>
  <c r="AF56" i="37"/>
  <c r="U34" i="37"/>
  <c r="F51" i="33"/>
  <c r="F60" i="33"/>
  <c r="X33" i="37"/>
  <c r="X7" i="37"/>
  <c r="X34" i="37"/>
  <c r="X9" i="37"/>
  <c r="Q37" i="37"/>
  <c r="AI35" i="37"/>
  <c r="AI11" i="37"/>
  <c r="AH33" i="37"/>
  <c r="AD46" i="37"/>
  <c r="AD72" i="37"/>
  <c r="AD33" i="37"/>
  <c r="D29" i="31"/>
  <c r="F29" i="31"/>
  <c r="CB54" i="18"/>
  <c r="CB55" i="18"/>
  <c r="AB48" i="37"/>
  <c r="AB73" i="37"/>
  <c r="CH52" i="18"/>
  <c r="CH53" i="18"/>
  <c r="CH50" i="18"/>
  <c r="CH51" i="18"/>
  <c r="T36" i="37"/>
  <c r="G73" i="37"/>
  <c r="AK56" i="4"/>
  <c r="AA56" i="4"/>
  <c r="AB51" i="4"/>
  <c r="AB52" i="4"/>
  <c r="AM51" i="4"/>
  <c r="AM52" i="4"/>
  <c r="I38" i="37"/>
  <c r="AG54" i="17"/>
  <c r="AG55" i="17"/>
  <c r="AC7" i="37"/>
  <c r="BI52" i="22"/>
  <c r="BI53" i="22"/>
  <c r="AM19" i="37"/>
  <c r="AN15" i="37"/>
  <c r="Y56" i="37"/>
  <c r="AA73" i="37"/>
  <c r="AG50" i="37"/>
  <c r="AN48" i="37"/>
  <c r="AN37" i="37"/>
  <c r="AM35" i="37"/>
  <c r="AH34" i="37"/>
  <c r="AK36" i="37"/>
  <c r="AL56" i="16"/>
  <c r="AK54" i="19"/>
  <c r="AK55" i="19"/>
  <c r="AA56" i="15"/>
  <c r="CB50" i="18"/>
  <c r="CB51" i="18"/>
  <c r="BE50" i="18"/>
  <c r="BE51" i="18"/>
  <c r="AK50" i="19"/>
  <c r="AK51" i="19"/>
  <c r="AJ15" i="37"/>
  <c r="AM15" i="37"/>
  <c r="Z72" i="37"/>
  <c r="AH73" i="37"/>
  <c r="AM34" i="37"/>
  <c r="U38" i="37"/>
  <c r="Y51" i="4"/>
  <c r="Y52" i="4"/>
  <c r="AN56" i="4"/>
  <c r="AE49" i="16"/>
  <c r="AE50" i="16"/>
  <c r="M54" i="37"/>
  <c r="J15" i="37"/>
  <c r="BH52" i="18"/>
  <c r="BH53" i="18"/>
  <c r="BN50" i="18"/>
  <c r="BN51" i="18"/>
  <c r="AK52" i="19"/>
  <c r="AK53" i="19"/>
  <c r="AK7" i="37"/>
  <c r="AM54" i="37"/>
  <c r="H74" i="37"/>
  <c r="S74" i="37"/>
  <c r="Z46" i="37"/>
  <c r="AA50" i="37"/>
  <c r="AE54" i="37"/>
  <c r="AI50" i="37"/>
  <c r="M53" i="33"/>
  <c r="M61" i="33"/>
  <c r="Z11" i="37"/>
  <c r="AK33" i="37"/>
  <c r="AA33" i="37"/>
  <c r="CB52" i="18"/>
  <c r="CB53" i="18"/>
  <c r="X11" i="37"/>
  <c r="AB15" i="37"/>
  <c r="AF9" i="37"/>
  <c r="J36" i="37"/>
  <c r="AC17" i="37"/>
  <c r="M51" i="33"/>
  <c r="M60" i="33"/>
  <c r="Y53" i="4"/>
  <c r="Y54" i="4"/>
  <c r="BY50" i="18"/>
  <c r="BY51" i="18"/>
  <c r="AG52" i="17"/>
  <c r="AG53" i="17"/>
  <c r="AA19" i="37"/>
  <c r="AC37" i="37"/>
  <c r="Z34" i="37"/>
  <c r="AK35" i="37"/>
  <c r="AC11" i="37"/>
  <c r="U37" i="37"/>
  <c r="BY52" i="18"/>
  <c r="BY53" i="18"/>
  <c r="AC35" i="37"/>
  <c r="AC9" i="37"/>
  <c r="AK9" i="37"/>
  <c r="AD74" i="37"/>
  <c r="AM73" i="37"/>
  <c r="L57" i="33"/>
  <c r="L56" i="33"/>
  <c r="N57" i="33"/>
  <c r="N54" i="33"/>
  <c r="P57" i="33"/>
  <c r="P54" i="33"/>
  <c r="O57" i="33"/>
  <c r="O56" i="33"/>
  <c r="G57" i="33"/>
  <c r="G54" i="33"/>
  <c r="AQ51" i="36"/>
  <c r="AQ52" i="36"/>
  <c r="AT51" i="36"/>
  <c r="AT52" i="36"/>
  <c r="AQ49" i="36"/>
  <c r="AQ50" i="36"/>
  <c r="AT49" i="36"/>
  <c r="AT50" i="36"/>
  <c r="AQ53" i="36"/>
  <c r="AQ54" i="36"/>
  <c r="AT53" i="36"/>
  <c r="AT54" i="36"/>
  <c r="AN53" i="36"/>
  <c r="AN54" i="36"/>
  <c r="AN51" i="36"/>
  <c r="AN52" i="36"/>
  <c r="AN49" i="36"/>
  <c r="AN50" i="36"/>
  <c r="AC49" i="36"/>
  <c r="AC50" i="36"/>
  <c r="E55" i="33"/>
  <c r="E62" i="33"/>
  <c r="J51" i="33"/>
  <c r="J60" i="33"/>
  <c r="AI51" i="36"/>
  <c r="AI52" i="36"/>
  <c r="J55" i="33"/>
  <c r="J62" i="33"/>
  <c r="AI53" i="36"/>
  <c r="AI54" i="36"/>
  <c r="D35" i="37"/>
  <c r="D57" i="33"/>
  <c r="D52" i="33"/>
  <c r="AF53" i="36"/>
  <c r="AF54" i="36"/>
  <c r="D37" i="37"/>
  <c r="F72" i="37"/>
  <c r="D73" i="37"/>
  <c r="J53" i="33"/>
  <c r="J61" i="33"/>
  <c r="E53" i="33"/>
  <c r="E61" i="33"/>
  <c r="F74" i="37"/>
  <c r="E51" i="33"/>
  <c r="E60" i="33"/>
  <c r="D50" i="37"/>
  <c r="D74" i="37"/>
  <c r="AV56" i="36"/>
  <c r="AK56" i="36"/>
  <c r="AU56" i="36"/>
  <c r="D38" i="37"/>
  <c r="E73" i="37"/>
  <c r="AE56" i="36"/>
  <c r="AS56" i="36"/>
  <c r="AR56" i="36"/>
  <c r="D7" i="37"/>
  <c r="AI49" i="36"/>
  <c r="AI50" i="36"/>
  <c r="E37" i="37"/>
  <c r="AD56" i="36"/>
  <c r="D9" i="37"/>
  <c r="AF51" i="36"/>
  <c r="AF52" i="36"/>
  <c r="AJ56" i="36"/>
  <c r="D34" i="37"/>
  <c r="AF49" i="36"/>
  <c r="AF50" i="36"/>
  <c r="E34" i="37"/>
  <c r="AG56" i="36"/>
  <c r="AC53" i="36"/>
  <c r="AC54" i="36"/>
  <c r="AC51" i="36"/>
  <c r="AC52" i="36"/>
  <c r="AH56" i="36"/>
  <c r="U76" i="37"/>
  <c r="D11" i="37"/>
  <c r="H7" i="37"/>
  <c r="H19" i="37"/>
  <c r="H9" i="37"/>
  <c r="I15" i="37"/>
  <c r="W11" i="37"/>
  <c r="X15" i="37"/>
  <c r="AA7" i="37"/>
  <c r="AA11" i="37"/>
  <c r="AD11" i="37"/>
  <c r="AD19" i="37"/>
  <c r="AD9" i="37"/>
  <c r="AG9" i="37"/>
  <c r="AG7" i="37"/>
  <c r="AH9" i="37"/>
  <c r="AH54" i="37"/>
  <c r="AM11" i="37"/>
  <c r="AN7" i="37"/>
  <c r="J58" i="37"/>
  <c r="L46" i="37"/>
  <c r="AA48" i="37"/>
  <c r="AB50" i="37"/>
  <c r="AC56" i="37"/>
  <c r="AE46" i="37"/>
  <c r="AE50" i="37"/>
  <c r="F7" i="37"/>
  <c r="F48" i="37"/>
  <c r="G15" i="37"/>
  <c r="J7" i="37"/>
  <c r="L7" i="37"/>
  <c r="L11" i="37"/>
  <c r="L9" i="37"/>
  <c r="L17" i="37"/>
  <c r="X54" i="37"/>
  <c r="Z9" i="37"/>
  <c r="AD17" i="37"/>
  <c r="AE7" i="37"/>
  <c r="AE11" i="37"/>
  <c r="AE48" i="37"/>
  <c r="AK11" i="37"/>
  <c r="AN17" i="37"/>
  <c r="I48" i="37"/>
  <c r="G48" i="37"/>
  <c r="G50" i="37"/>
  <c r="G56" i="37"/>
  <c r="J48" i="37"/>
  <c r="K56" i="37"/>
  <c r="N54" i="37"/>
  <c r="N58" i="37"/>
  <c r="W48" i="37"/>
  <c r="W54" i="37"/>
  <c r="X58" i="37"/>
  <c r="Y54" i="37"/>
  <c r="AA54" i="37"/>
  <c r="AG54" i="37"/>
  <c r="AF58" i="37"/>
  <c r="AJ46" i="37"/>
  <c r="AK54" i="37"/>
  <c r="AK58" i="37"/>
  <c r="AL56" i="37"/>
  <c r="AN54" i="37"/>
  <c r="AN50" i="37"/>
  <c r="AN56" i="37"/>
  <c r="E56" i="37"/>
  <c r="E15" i="37"/>
  <c r="E17" i="37"/>
  <c r="D48" i="37"/>
  <c r="F58" i="37"/>
  <c r="H15" i="37"/>
  <c r="G46" i="37"/>
  <c r="G19" i="37"/>
  <c r="H17" i="37"/>
  <c r="H11" i="37"/>
  <c r="I7" i="37"/>
  <c r="I19" i="37"/>
  <c r="I9" i="37"/>
  <c r="K15" i="37"/>
  <c r="J11" i="37"/>
  <c r="Y7" i="37"/>
  <c r="Z19" i="37"/>
  <c r="AA15" i="37"/>
  <c r="AB19" i="37"/>
  <c r="AD7" i="37"/>
  <c r="AE17" i="37"/>
  <c r="AI9" i="37"/>
  <c r="AJ11" i="37"/>
  <c r="AI58" i="37"/>
  <c r="AM17" i="37"/>
  <c r="J54" i="37"/>
  <c r="AC54" i="37"/>
  <c r="AA58" i="37"/>
  <c r="AE58" i="37"/>
  <c r="E9" i="37"/>
  <c r="G9" i="37"/>
  <c r="L15" i="37"/>
  <c r="J9" i="37"/>
  <c r="K11" i="37"/>
  <c r="J19" i="37"/>
  <c r="Y19" i="37"/>
  <c r="Z7" i="37"/>
  <c r="AB7" i="37"/>
  <c r="AC48" i="37"/>
  <c r="AH11" i="37"/>
  <c r="AH7" i="37"/>
  <c r="AM9" i="37"/>
  <c r="G54" i="37"/>
  <c r="I46" i="37"/>
  <c r="I50" i="37"/>
  <c r="G58" i="37"/>
  <c r="K54" i="37"/>
  <c r="L56" i="37"/>
  <c r="O50" i="37"/>
  <c r="W46" i="37"/>
  <c r="Y46" i="37"/>
  <c r="AA46" i="37"/>
  <c r="AB46" i="37"/>
  <c r="AG58" i="37"/>
  <c r="AH46" i="37"/>
  <c r="AL54" i="37"/>
  <c r="AH48" i="37"/>
  <c r="AH58" i="37"/>
  <c r="AJ56" i="37"/>
  <c r="AM50" i="37"/>
  <c r="F50" i="37"/>
  <c r="E58" i="37"/>
  <c r="D56" i="37"/>
  <c r="F9" i="37"/>
  <c r="E48" i="37"/>
  <c r="D58" i="37"/>
  <c r="AD76" i="37"/>
  <c r="AW55" i="36"/>
  <c r="AW56" i="36"/>
  <c r="AX55" i="36"/>
  <c r="AX56" i="36"/>
  <c r="AK48" i="37"/>
  <c r="AL48" i="37"/>
  <c r="AG76" i="37"/>
  <c r="AF75" i="37"/>
  <c r="AF76" i="37"/>
  <c r="Z76" i="37"/>
  <c r="O58" i="37"/>
  <c r="O54" i="37"/>
  <c r="N48" i="37"/>
  <c r="N46" i="37"/>
  <c r="N50" i="37"/>
  <c r="I54" i="37"/>
  <c r="H54" i="37"/>
  <c r="H58" i="37"/>
  <c r="H48" i="37"/>
  <c r="H50" i="37"/>
  <c r="D40" i="31"/>
  <c r="F40" i="31"/>
  <c r="C57" i="33"/>
  <c r="C52" i="33"/>
  <c r="R75" i="37"/>
  <c r="R76" i="37"/>
  <c r="Q75" i="37"/>
  <c r="S76" i="37"/>
  <c r="K75" i="37"/>
  <c r="D75" i="37"/>
  <c r="E75" i="37"/>
  <c r="M75" i="37"/>
  <c r="V75" i="37"/>
  <c r="O75" i="37"/>
  <c r="K76" i="37"/>
  <c r="AG56" i="16"/>
  <c r="O21" i="37"/>
  <c r="AD56" i="16"/>
  <c r="N21" i="37"/>
  <c r="L76" i="37"/>
  <c r="J75" i="37"/>
  <c r="L77" i="37"/>
  <c r="V76" i="37"/>
  <c r="AB60" i="37"/>
  <c r="M77" i="37"/>
  <c r="F52" i="37"/>
  <c r="AD77" i="37"/>
  <c r="X52" i="37"/>
  <c r="X60" i="37"/>
  <c r="AH52" i="37"/>
  <c r="AG60" i="37"/>
  <c r="U77" i="37"/>
  <c r="E52" i="37"/>
  <c r="AF60" i="37"/>
  <c r="M52" i="37"/>
  <c r="AL77" i="37"/>
  <c r="AA60" i="37"/>
  <c r="AA77" i="37"/>
  <c r="AN60" i="37"/>
  <c r="Z60" i="37"/>
  <c r="E60" i="37"/>
  <c r="W77" i="37"/>
  <c r="M60" i="37"/>
  <c r="Z52" i="37"/>
  <c r="G52" i="37"/>
  <c r="W60" i="37"/>
  <c r="AM52" i="37"/>
  <c r="AF77" i="37"/>
  <c r="L60" i="37"/>
  <c r="H60" i="37"/>
  <c r="AK60" i="37"/>
  <c r="I60" i="37"/>
  <c r="G60" i="37"/>
  <c r="AI52" i="37"/>
  <c r="AN52" i="37"/>
  <c r="L52" i="37"/>
  <c r="AE60" i="37"/>
  <c r="J52" i="37"/>
  <c r="AI77" i="37"/>
  <c r="AG77" i="37"/>
  <c r="AJ60" i="37"/>
  <c r="K77" i="37"/>
  <c r="E77" i="37"/>
  <c r="AH60" i="37"/>
  <c r="H52" i="37"/>
  <c r="O60" i="37"/>
  <c r="AD52" i="37"/>
  <c r="O52" i="37"/>
  <c r="N60" i="37"/>
  <c r="AH77" i="37"/>
  <c r="AL60" i="37"/>
  <c r="AM60" i="37"/>
  <c r="T77" i="37"/>
  <c r="AD60" i="37"/>
  <c r="N52" i="37"/>
  <c r="K60" i="37"/>
  <c r="Y77" i="37"/>
  <c r="F60" i="37"/>
  <c r="Y52" i="37"/>
  <c r="AJ52" i="37"/>
  <c r="AC52" i="37"/>
  <c r="AI60" i="37"/>
  <c r="AA52" i="37"/>
  <c r="J77" i="37"/>
  <c r="AC77" i="37"/>
  <c r="AG52" i="37"/>
  <c r="Y60" i="37"/>
  <c r="W52" i="37"/>
  <c r="K52" i="37"/>
  <c r="J60" i="37"/>
  <c r="AE52" i="37"/>
  <c r="AC60" i="37"/>
  <c r="AF52" i="37"/>
  <c r="AJ77" i="37"/>
  <c r="I52" i="37"/>
  <c r="AB52" i="37"/>
  <c r="N75" i="37"/>
  <c r="M21" i="37"/>
  <c r="AA75" i="37"/>
  <c r="AL21" i="37"/>
  <c r="AM13" i="37"/>
  <c r="G13" i="37"/>
  <c r="AE13" i="37"/>
  <c r="E13" i="37"/>
  <c r="AA21" i="37"/>
  <c r="Z13" i="37"/>
  <c r="AD13" i="37"/>
  <c r="AI21" i="37"/>
  <c r="H13" i="37"/>
  <c r="AK21" i="37"/>
  <c r="AI13" i="37"/>
  <c r="E21" i="37"/>
  <c r="AM21" i="37"/>
  <c r="AK13" i="37"/>
  <c r="X13" i="37"/>
  <c r="AN13" i="37"/>
  <c r="AJ13" i="37"/>
  <c r="M13" i="37"/>
  <c r="AG21" i="37"/>
  <c r="L21" i="37"/>
  <c r="AH21" i="37"/>
  <c r="J13" i="37"/>
  <c r="AC21" i="37"/>
  <c r="AE21" i="37"/>
  <c r="F21" i="37"/>
  <c r="AC13" i="37"/>
  <c r="G21" i="37"/>
  <c r="AG13" i="37"/>
  <c r="O13" i="37"/>
  <c r="X21" i="37"/>
  <c r="AD21" i="37"/>
  <c r="AF13" i="37"/>
  <c r="AH13" i="37"/>
  <c r="AL13" i="37"/>
  <c r="Z21" i="37"/>
  <c r="AN21" i="37"/>
  <c r="W13" i="37"/>
  <c r="K13" i="37"/>
  <c r="Y21" i="37"/>
  <c r="Y13" i="37"/>
  <c r="W21" i="37"/>
  <c r="L13" i="37"/>
  <c r="F13" i="37"/>
  <c r="D13" i="37"/>
  <c r="D21" i="37"/>
  <c r="AF21" i="37"/>
  <c r="J21" i="37"/>
  <c r="AB13" i="37"/>
  <c r="I21" i="37"/>
  <c r="AB21" i="37"/>
  <c r="N13" i="37"/>
  <c r="AA13" i="37"/>
  <c r="K21" i="37"/>
  <c r="H21" i="37"/>
  <c r="AJ21" i="37"/>
  <c r="I13" i="37"/>
  <c r="AS56" i="5"/>
  <c r="AS57" i="5"/>
  <c r="AX56" i="5"/>
  <c r="AX57" i="5"/>
  <c r="K56" i="33"/>
  <c r="K54" i="33"/>
  <c r="P76" i="37"/>
  <c r="W76" i="37"/>
  <c r="P75" i="37"/>
  <c r="AL46" i="37"/>
  <c r="AJ75" i="37"/>
  <c r="O38" i="37"/>
  <c r="J76" i="37"/>
  <c r="X75" i="37"/>
  <c r="AL75" i="37"/>
  <c r="AE75" i="37"/>
  <c r="AK50" i="37"/>
  <c r="AB75" i="37"/>
  <c r="AM55" i="15"/>
  <c r="AM56" i="15"/>
  <c r="AE76" i="37"/>
  <c r="AC76" i="37"/>
  <c r="AB55" i="15"/>
  <c r="AB56" i="15"/>
  <c r="N76" i="37"/>
  <c r="AJ76" i="37"/>
  <c r="AH75" i="37"/>
  <c r="I75" i="37"/>
  <c r="AK76" i="37"/>
  <c r="CH56" i="18"/>
  <c r="CH57" i="18"/>
  <c r="Y55" i="20"/>
  <c r="Y56" i="20"/>
  <c r="AC55" i="21"/>
  <c r="AC56" i="21"/>
  <c r="AC75" i="37"/>
  <c r="AJ55" i="4"/>
  <c r="AJ56" i="4"/>
  <c r="AE55" i="15"/>
  <c r="AE56" i="15"/>
  <c r="F57" i="33"/>
  <c r="F54" i="33"/>
  <c r="AL76" i="37"/>
  <c r="AP55" i="4"/>
  <c r="AP56" i="4"/>
  <c r="L75" i="37"/>
  <c r="I76" i="37"/>
  <c r="Y75" i="37"/>
  <c r="S75" i="37"/>
  <c r="BT56" i="18"/>
  <c r="BT57" i="18"/>
  <c r="AP55" i="15"/>
  <c r="AP56" i="15"/>
  <c r="AM55" i="4"/>
  <c r="AM56" i="4"/>
  <c r="AP55" i="16"/>
  <c r="AP56" i="16"/>
  <c r="AJ55" i="15"/>
  <c r="AJ56" i="15"/>
  <c r="W75" i="37"/>
  <c r="AB76" i="37"/>
  <c r="AG75" i="37"/>
  <c r="BE56" i="18"/>
  <c r="BE57" i="18"/>
  <c r="AJ55" i="16"/>
  <c r="AJ56" i="16"/>
  <c r="Y55" i="15"/>
  <c r="Y56" i="15"/>
  <c r="Y55" i="4"/>
  <c r="Y56" i="4"/>
  <c r="AB55" i="16"/>
  <c r="AB56" i="16"/>
  <c r="O76" i="37"/>
  <c r="AH76" i="37"/>
  <c r="AD75" i="37"/>
  <c r="AE55" i="4"/>
  <c r="AE56" i="4"/>
  <c r="BH56" i="18"/>
  <c r="BH57" i="18"/>
  <c r="AK56" i="19"/>
  <c r="AK57" i="19"/>
  <c r="AB55" i="4"/>
  <c r="AB56" i="4"/>
  <c r="CE56" i="18"/>
  <c r="CE57" i="18"/>
  <c r="AA76" i="37"/>
  <c r="Y55" i="16"/>
  <c r="Y56" i="16"/>
  <c r="CN56" i="18"/>
  <c r="CN57" i="18"/>
  <c r="T75" i="37"/>
  <c r="AN76" i="37"/>
  <c r="AJ73" i="37"/>
  <c r="AM55" i="16"/>
  <c r="AM56" i="16"/>
  <c r="BK56" i="18"/>
  <c r="BK57" i="18"/>
  <c r="BI56" i="22"/>
  <c r="BI57" i="22"/>
  <c r="X76" i="37"/>
  <c r="BQ56" i="18"/>
  <c r="BQ57" i="18"/>
  <c r="AG56" i="23"/>
  <c r="AG57" i="23"/>
  <c r="CB56" i="18"/>
  <c r="CB57" i="18"/>
  <c r="BN56" i="18"/>
  <c r="BN57" i="18"/>
  <c r="CK56" i="18"/>
  <c r="CK57" i="18"/>
  <c r="AI76" i="37"/>
  <c r="AE55" i="16"/>
  <c r="AE56" i="16"/>
  <c r="BY56" i="18"/>
  <c r="BY57" i="18"/>
  <c r="Z75" i="37"/>
  <c r="M57" i="33"/>
  <c r="M56" i="33"/>
  <c r="AG56" i="17"/>
  <c r="AG57" i="17"/>
  <c r="AM75" i="37"/>
  <c r="F76" i="37"/>
  <c r="F73" i="37"/>
  <c r="O37" i="37"/>
  <c r="AL35" i="37"/>
  <c r="E36" i="37"/>
  <c r="E38" i="37"/>
  <c r="F33" i="37"/>
  <c r="F34" i="37"/>
  <c r="O36" i="37"/>
  <c r="AL34" i="37"/>
  <c r="D36" i="37"/>
  <c r="L52" i="33"/>
  <c r="L54" i="33"/>
  <c r="N52" i="33"/>
  <c r="N56" i="33"/>
  <c r="O54" i="33"/>
  <c r="O52" i="33"/>
  <c r="P56" i="33"/>
  <c r="G56" i="33"/>
  <c r="P52" i="33"/>
  <c r="G52" i="33"/>
  <c r="F75" i="37"/>
  <c r="AQ55" i="36"/>
  <c r="AQ56" i="36"/>
  <c r="AT55" i="36"/>
  <c r="AT56" i="36"/>
  <c r="AN55" i="36"/>
  <c r="AN56" i="36"/>
  <c r="D56" i="33"/>
  <c r="E57" i="33"/>
  <c r="E52" i="33"/>
  <c r="J57" i="33"/>
  <c r="J52" i="33"/>
  <c r="D54" i="33"/>
  <c r="D76" i="37"/>
  <c r="AI55" i="36"/>
  <c r="AI56" i="36"/>
  <c r="AF55" i="36"/>
  <c r="AF56" i="36"/>
  <c r="AC55" i="36"/>
  <c r="AC56" i="36"/>
  <c r="Z54" i="37"/>
  <c r="Z58" i="37"/>
  <c r="AB58" i="37"/>
  <c r="Z56" i="37"/>
  <c r="AB56" i="37"/>
  <c r="C54" i="33"/>
  <c r="C56" i="33"/>
  <c r="Z77" i="37"/>
  <c r="AE77" i="37"/>
  <c r="AN77" i="37"/>
  <c r="Q77" i="37"/>
  <c r="P77" i="37"/>
  <c r="AB77" i="37"/>
  <c r="O77" i="37"/>
  <c r="AK52" i="37"/>
  <c r="AL52" i="37"/>
  <c r="I77" i="37"/>
  <c r="R77" i="37"/>
  <c r="D77" i="37"/>
  <c r="N77" i="37"/>
  <c r="S77" i="37"/>
  <c r="AK77" i="37"/>
  <c r="X77" i="37"/>
  <c r="AM77" i="37"/>
  <c r="V77" i="37"/>
  <c r="F52" i="33"/>
  <c r="F56" i="33"/>
  <c r="M54" i="33"/>
  <c r="AL33" i="37"/>
  <c r="M52" i="33"/>
  <c r="F77" i="37"/>
  <c r="E76" i="37"/>
  <c r="J56" i="33"/>
  <c r="E54" i="33"/>
  <c r="E56" i="33"/>
  <c r="J54" i="33"/>
  <c r="G76" i="37"/>
  <c r="G75" i="37"/>
  <c r="H75" i="37"/>
  <c r="H76" i="37"/>
  <c r="H77" i="37"/>
  <c r="G77" i="37"/>
</calcChain>
</file>

<file path=xl/comments1.xml><?xml version="1.0" encoding="utf-8"?>
<comments xmlns="http://schemas.openxmlformats.org/spreadsheetml/2006/main">
  <authors>
    <author>Mohd Shazlan Shahudin</author>
  </authors>
  <commentList>
    <comment ref="D12" authorId="0">
      <text>
        <r>
          <rPr>
            <sz val="10"/>
            <color indexed="81"/>
            <rFont val="Tahoma"/>
            <family val="2"/>
          </rPr>
          <t>ISIKAN  NO. MY KID ATAU NO. KAD PENGENALAN
* contoh : 091215-03-5614</t>
        </r>
      </text>
    </comment>
    <comment ref="C59" authorId="0">
      <text>
        <r>
          <rPr>
            <sz val="9"/>
            <color indexed="81"/>
            <rFont val="Tahoma"/>
            <family val="2"/>
          </rPr>
          <t>ISIKAN NAMA PENTADBIR</t>
        </r>
      </text>
    </comment>
    <comment ref="C60" authorId="0">
      <text>
        <r>
          <rPr>
            <sz val="9"/>
            <color indexed="81"/>
            <rFont val="Tahoma"/>
            <family val="2"/>
          </rPr>
          <t>ISIKAN JAWATAN PENTADBIR</t>
        </r>
      </text>
    </comment>
  </commentList>
</comments>
</file>

<file path=xl/comments10.xml><?xml version="1.0" encoding="utf-8"?>
<comments xmlns="http://schemas.openxmlformats.org/spreadsheetml/2006/main">
  <authors>
    <author>User1</author>
    <author>Mohd Azahar Madar</author>
    <author>Hazif Azli Bin Mt Husin</author>
  </authors>
  <commentList>
    <comment ref="E3" authorId="0">
      <text>
        <r>
          <rPr>
            <b/>
            <sz val="12"/>
            <color indexed="81"/>
            <rFont val="Tahoma"/>
            <family val="2"/>
          </rPr>
          <t xml:space="preserve">1: Boleh menyanyikan lagu dengan bimbingan.
2: Boleh menyanyikan lagu.
3: Boleh menyanyikan lagu mengikut melodi dengan sebutan yang betul dan jelas.
</t>
        </r>
      </text>
    </comment>
    <comment ref="I3" authorId="1">
      <text>
        <r>
          <rPr>
            <b/>
            <sz val="12"/>
            <color indexed="81"/>
            <rFont val="Tahoma"/>
            <family val="2"/>
          </rPr>
          <t>1: Boleh menghasilkan bunyi menggunakan alat muzik perkusi.
2: Boleh memainkan alat muzik perkusi secara kreatif.
3: Boleh memainkan pelbagai alat muzik perkusi dan alat improvisasi secara kreatif.</t>
        </r>
      </text>
    </comment>
    <comment ref="M3" authorId="1">
      <text>
        <r>
          <rPr>
            <b/>
            <sz val="12"/>
            <color indexed="81"/>
            <rFont val="Tahoma"/>
            <family val="2"/>
          </rPr>
          <t>1: Boleh membuat pergerakan berdasarkan lirik lagu.
2: Boleh melakukan pergerakan mengikut tempo.
3: Boleh melakukan pergerakan kreatif mengikut muzik.</t>
        </r>
      </text>
    </comment>
    <comment ref="Q3" authorId="1">
      <text>
        <r>
          <rPr>
            <b/>
            <sz val="12"/>
            <color indexed="81"/>
            <rFont val="Tahoma"/>
            <family val="2"/>
          </rPr>
          <t>1: Boleh menghasilkan karya seni dengan rangsangan.
2: Boleh menghasilkan karya seni mengikut kreativiti sendiri.
3: Boleh menghasilkan karya seni mengikut kreativiti sendiri dengan menggunakan pelbagai media yang sesuai.</t>
        </r>
      </text>
    </comment>
    <comment ref="U3" authorId="1">
      <text>
        <r>
          <rPr>
            <b/>
            <sz val="12"/>
            <color indexed="81"/>
            <rFont val="Tahoma"/>
            <family val="2"/>
          </rPr>
          <t>1: Boleh menghayati hasil kerja sendiri.
2: Boleh menunjukkan penghargaan terhadap hasil kerja orang lain dengan bimbingan.
3: Boleh menunjukkan penghargaan terhadap hasil kerja orang lain.</t>
        </r>
      </text>
    </comment>
    <comment ref="E7" authorId="2">
      <text>
        <r>
          <rPr>
            <sz val="9"/>
            <color indexed="81"/>
            <rFont val="Tahoma"/>
            <family val="2"/>
          </rPr>
          <t xml:space="preserve">SILA PILIH TAHAP PENGUASAAN MURID
</t>
        </r>
      </text>
    </comment>
    <comment ref="F7" authorId="2">
      <text>
        <r>
          <rPr>
            <sz val="9"/>
            <color indexed="81"/>
            <rFont val="Tahoma"/>
            <family val="2"/>
          </rPr>
          <t xml:space="preserve">SILA MASUKKAN TARIKH DALAM FORMAT HH/BB
</t>
        </r>
      </text>
    </comment>
    <comment ref="G7" authorId="2">
      <text>
        <r>
          <rPr>
            <sz val="9"/>
            <color indexed="81"/>
            <rFont val="Tahoma"/>
            <family val="2"/>
          </rPr>
          <t xml:space="preserve">SILA PILIH TAHAP PENGUASAAN MURID
</t>
        </r>
      </text>
    </comment>
    <comment ref="H7" authorId="2">
      <text>
        <r>
          <rPr>
            <sz val="9"/>
            <color indexed="81"/>
            <rFont val="Tahoma"/>
            <family val="2"/>
          </rPr>
          <t xml:space="preserve">SILA MASUKKAN TARIKH DALAM FORMAT HH/BB
</t>
        </r>
      </text>
    </comment>
    <comment ref="I7" authorId="2">
      <text>
        <r>
          <rPr>
            <sz val="9"/>
            <color indexed="81"/>
            <rFont val="Tahoma"/>
            <family val="2"/>
          </rPr>
          <t xml:space="preserve">SILA PILIH TAHAP PENGUASAAN MURID
</t>
        </r>
      </text>
    </comment>
    <comment ref="J7" authorId="2">
      <text>
        <r>
          <rPr>
            <sz val="9"/>
            <color indexed="81"/>
            <rFont val="Tahoma"/>
            <family val="2"/>
          </rPr>
          <t xml:space="preserve">SILA MASUKKAN TARIKH DALAM FORMAT HH/BB
</t>
        </r>
      </text>
    </comment>
    <comment ref="K7" authorId="2">
      <text>
        <r>
          <rPr>
            <sz val="9"/>
            <color indexed="81"/>
            <rFont val="Tahoma"/>
            <family val="2"/>
          </rPr>
          <t xml:space="preserve">SILA PILIH TAHAP PENGUASAAN MURID
</t>
        </r>
      </text>
    </comment>
    <comment ref="L7" authorId="2">
      <text>
        <r>
          <rPr>
            <sz val="9"/>
            <color indexed="81"/>
            <rFont val="Tahoma"/>
            <family val="2"/>
          </rPr>
          <t xml:space="preserve">SILA MASUKKAN TARIKH DALAM FORMAT HH/BB
</t>
        </r>
      </text>
    </comment>
    <comment ref="M7" authorId="2">
      <text>
        <r>
          <rPr>
            <sz val="9"/>
            <color indexed="81"/>
            <rFont val="Tahoma"/>
            <family val="2"/>
          </rPr>
          <t xml:space="preserve">SILA PILIH TAHAP PENGUASAAN MURID
</t>
        </r>
      </text>
    </comment>
    <comment ref="N7" authorId="2">
      <text>
        <r>
          <rPr>
            <sz val="9"/>
            <color indexed="81"/>
            <rFont val="Tahoma"/>
            <family val="2"/>
          </rPr>
          <t xml:space="preserve">SILA MASUKKAN TARIKH DALAM FORMAT HH/BB
</t>
        </r>
      </text>
    </comment>
    <comment ref="O7" authorId="2">
      <text>
        <r>
          <rPr>
            <sz val="9"/>
            <color indexed="81"/>
            <rFont val="Tahoma"/>
            <family val="2"/>
          </rPr>
          <t xml:space="preserve">SILA PILIH TAHAP PENGUASAAN MURID
</t>
        </r>
      </text>
    </comment>
    <comment ref="P7" authorId="2">
      <text>
        <r>
          <rPr>
            <sz val="9"/>
            <color indexed="81"/>
            <rFont val="Tahoma"/>
            <family val="2"/>
          </rPr>
          <t xml:space="preserve">SILA MASUKKAN TARIKH DALAM FORMAT HH/BB
</t>
        </r>
      </text>
    </comment>
    <comment ref="Q7" authorId="2">
      <text>
        <r>
          <rPr>
            <sz val="9"/>
            <color indexed="81"/>
            <rFont val="Tahoma"/>
            <family val="2"/>
          </rPr>
          <t xml:space="preserve">SILA PILIH TAHAP PENGUASAAN MURID
</t>
        </r>
      </text>
    </comment>
    <comment ref="R7" authorId="2">
      <text>
        <r>
          <rPr>
            <sz val="9"/>
            <color indexed="81"/>
            <rFont val="Tahoma"/>
            <family val="2"/>
          </rPr>
          <t xml:space="preserve">SILA MASUKKAN TARIKH DALAM FORMAT HH/BB
</t>
        </r>
      </text>
    </comment>
    <comment ref="S7" authorId="2">
      <text>
        <r>
          <rPr>
            <sz val="9"/>
            <color indexed="81"/>
            <rFont val="Tahoma"/>
            <family val="2"/>
          </rPr>
          <t xml:space="preserve">SILA PILIH TAHAP PENGUASAAN MURID
</t>
        </r>
      </text>
    </comment>
    <comment ref="T7" authorId="2">
      <text>
        <r>
          <rPr>
            <sz val="9"/>
            <color indexed="81"/>
            <rFont val="Tahoma"/>
            <family val="2"/>
          </rPr>
          <t xml:space="preserve">SILA MASUKKAN TARIKH DALAM FORMAT HH/BB
</t>
        </r>
      </text>
    </comment>
    <comment ref="U7" authorId="2">
      <text>
        <r>
          <rPr>
            <sz val="9"/>
            <color indexed="81"/>
            <rFont val="Tahoma"/>
            <family val="2"/>
          </rPr>
          <t xml:space="preserve">SILA PILIH TAHAP PENGUASAAN MURID
</t>
        </r>
      </text>
    </comment>
    <comment ref="V7" authorId="2">
      <text>
        <r>
          <rPr>
            <sz val="9"/>
            <color indexed="81"/>
            <rFont val="Tahoma"/>
            <family val="2"/>
          </rPr>
          <t xml:space="preserve">SILA MASUKKAN TARIKH DALAM FORMAT HH/BB
</t>
        </r>
      </text>
    </comment>
    <comment ref="W7" authorId="2">
      <text>
        <r>
          <rPr>
            <sz val="9"/>
            <color indexed="81"/>
            <rFont val="Tahoma"/>
            <family val="2"/>
          </rPr>
          <t xml:space="preserve">SILA PILIH TAHAP PENGUASAAN MURID
</t>
        </r>
      </text>
    </comment>
    <comment ref="X7" authorId="2">
      <text>
        <r>
          <rPr>
            <sz val="9"/>
            <color indexed="81"/>
            <rFont val="Tahoma"/>
            <family val="2"/>
          </rPr>
          <t xml:space="preserve">SILA MASUKKAN TARIKH DALAM FORMAT HH/BB
</t>
        </r>
      </text>
    </comment>
  </commentList>
</comments>
</file>

<file path=xl/comments11.xml><?xml version="1.0" encoding="utf-8"?>
<comments xmlns="http://schemas.openxmlformats.org/spreadsheetml/2006/main">
  <authors>
    <author>User1</author>
    <author>Mohd Azahar Madar</author>
    <author>Hazif Azli Bin Mt Husin</author>
  </authors>
  <commentList>
    <comment ref="E3" authorId="0">
      <text>
        <r>
          <rPr>
            <b/>
            <sz val="12"/>
            <color indexed="81"/>
            <rFont val="Tahoma"/>
            <family val="2"/>
          </rPr>
          <t xml:space="preserve">1: Boleh membuat pemerhatian menggunakan satu deria sahaja.
2: Boleh membuat pemerhatian menggunakan gabungan dua deria.
3: Boleh membuat pemerhatian menggunakan gabungan sekurang-kurangnya tiga deria.
</t>
        </r>
      </text>
    </comment>
    <comment ref="I3" authorId="1">
      <text>
        <r>
          <rPr>
            <b/>
            <sz val="12"/>
            <color indexed="81"/>
            <rFont val="Tahoma"/>
            <family val="2"/>
          </rPr>
          <t xml:space="preserve">1: Boleh membanding dan membeza objek mengikut satu ciri.
2: Boleh mengumpulkan objek mengikut dua ciri.
3: Boleh mengumpulkan objek dan menyatakan ciri sepunya bagi setiap pengelasan yang dibuat.
</t>
        </r>
      </text>
    </comment>
    <comment ref="M3" authorId="1">
      <text>
        <r>
          <rPr>
            <b/>
            <sz val="12"/>
            <color indexed="81"/>
            <rFont val="Tahoma"/>
            <family val="2"/>
          </rPr>
          <t>1: Boleh membanding ukuran objek.
2: Boleh membanding dan mengukur panjang atau tinggi objek menggunakan unit bukan piawai.
3: Boleh mengukur panjang,menimbang objek dan menyukat cecair menggunakan unit bukan piawai.</t>
        </r>
      </text>
    </comment>
    <comment ref="Q3" authorId="1">
      <text>
        <r>
          <rPr>
            <b/>
            <sz val="12"/>
            <color indexed="81"/>
            <rFont val="Tahoma"/>
            <family val="2"/>
          </rPr>
          <t>1: Boleh membuat ramalan dengan rangsangan.
2: Boleh membuat ramalan berdasarkan pengalaman yang lalu.
3: Boleh membuat ramalan berdasarkan pemerhatian dan aktiviti yang dijalankan.</t>
        </r>
      </text>
    </comment>
    <comment ref="U3" authorId="1">
      <text>
        <r>
          <rPr>
            <b/>
            <sz val="12"/>
            <color indexed="81"/>
            <rFont val="Tahoma"/>
            <family val="2"/>
          </rPr>
          <t>1: Boleh menyatakan pemerhatian secara lisan.
2: Boleh merekod dan menerangkan pemerhatian melalui hasil kerja atau lisan.
3: Boleh merekod dan membuat kesimpulan berdasarkan pemerhatian melalui hasil kerja atau lisan.</t>
        </r>
      </text>
    </comment>
    <comment ref="Y3" authorId="1">
      <text>
        <r>
          <rPr>
            <b/>
            <sz val="12"/>
            <color indexed="81"/>
            <rFont val="Tahoma"/>
            <family val="2"/>
          </rPr>
          <t>1: Boleh menjalankan penerokaan dengan rangsangan.
2: Boleh menjalankan penerokaan berdasarkan aktiviti yang ditetapkan.
3: Boleh menjalankan penerokaan dan merekod serta menceritakan proses yang berlaku.</t>
        </r>
      </text>
    </comment>
    <comment ref="E7" authorId="2">
      <text>
        <r>
          <rPr>
            <sz val="9"/>
            <color indexed="81"/>
            <rFont val="Tahoma"/>
            <family val="2"/>
          </rPr>
          <t xml:space="preserve">SILA PILIH TAHAP PENGUASAAN MURID
</t>
        </r>
      </text>
    </comment>
    <comment ref="F7" authorId="2">
      <text>
        <r>
          <rPr>
            <sz val="9"/>
            <color indexed="81"/>
            <rFont val="Tahoma"/>
            <family val="2"/>
          </rPr>
          <t xml:space="preserve">SILA MASUKKAN TARIKH DALAM FORMAT HH/BB
</t>
        </r>
      </text>
    </comment>
    <comment ref="G7" authorId="2">
      <text>
        <r>
          <rPr>
            <sz val="9"/>
            <color indexed="81"/>
            <rFont val="Tahoma"/>
            <family val="2"/>
          </rPr>
          <t xml:space="preserve">SILA PILIH TAHAP PENGUASAAN MURID
</t>
        </r>
      </text>
    </comment>
    <comment ref="H7" authorId="2">
      <text>
        <r>
          <rPr>
            <sz val="9"/>
            <color indexed="81"/>
            <rFont val="Tahoma"/>
            <family val="2"/>
          </rPr>
          <t xml:space="preserve">SILA MASUKKAN TARIKH DALAM FORMAT HH/BB
</t>
        </r>
      </text>
    </comment>
    <comment ref="I7" authorId="2">
      <text>
        <r>
          <rPr>
            <sz val="9"/>
            <color indexed="81"/>
            <rFont val="Tahoma"/>
            <family val="2"/>
          </rPr>
          <t xml:space="preserve">SILA PILIH TAHAP PENGUASAAN MURID
</t>
        </r>
      </text>
    </comment>
    <comment ref="J7" authorId="2">
      <text>
        <r>
          <rPr>
            <sz val="9"/>
            <color indexed="81"/>
            <rFont val="Tahoma"/>
            <family val="2"/>
          </rPr>
          <t xml:space="preserve">SILA MASUKKAN TARIKH DALAM FORMAT HH/BB
</t>
        </r>
      </text>
    </comment>
    <comment ref="K7" authorId="2">
      <text>
        <r>
          <rPr>
            <sz val="9"/>
            <color indexed="81"/>
            <rFont val="Tahoma"/>
            <family val="2"/>
          </rPr>
          <t xml:space="preserve">SILA PILIH TAHAP PENGUASAAN MURID
</t>
        </r>
      </text>
    </comment>
    <comment ref="L7" authorId="2">
      <text>
        <r>
          <rPr>
            <sz val="9"/>
            <color indexed="81"/>
            <rFont val="Tahoma"/>
            <family val="2"/>
          </rPr>
          <t xml:space="preserve">SILA MASUKKAN TARIKH DALAM FORMAT HH/BB
</t>
        </r>
      </text>
    </comment>
    <comment ref="M7" authorId="2">
      <text>
        <r>
          <rPr>
            <sz val="9"/>
            <color indexed="81"/>
            <rFont val="Tahoma"/>
            <family val="2"/>
          </rPr>
          <t xml:space="preserve">SILA PILIH TAHAP PENGUASAAN MURID
</t>
        </r>
      </text>
    </comment>
    <comment ref="N7" authorId="2">
      <text>
        <r>
          <rPr>
            <sz val="9"/>
            <color indexed="81"/>
            <rFont val="Tahoma"/>
            <family val="2"/>
          </rPr>
          <t xml:space="preserve">SILA MASUKKAN TARIKH DALAM FORMAT HH/BB
</t>
        </r>
      </text>
    </comment>
    <comment ref="O7" authorId="2">
      <text>
        <r>
          <rPr>
            <sz val="9"/>
            <color indexed="81"/>
            <rFont val="Tahoma"/>
            <family val="2"/>
          </rPr>
          <t xml:space="preserve">SILA PILIH TAHAP PENGUASAAN MURID
</t>
        </r>
      </text>
    </comment>
    <comment ref="P7" authorId="2">
      <text>
        <r>
          <rPr>
            <sz val="9"/>
            <color indexed="81"/>
            <rFont val="Tahoma"/>
            <family val="2"/>
          </rPr>
          <t xml:space="preserve">SILA MASUKKAN TARIKH DALAM FORMAT HH/BB
</t>
        </r>
      </text>
    </comment>
    <comment ref="Q7" authorId="2">
      <text>
        <r>
          <rPr>
            <sz val="9"/>
            <color indexed="81"/>
            <rFont val="Tahoma"/>
            <family val="2"/>
          </rPr>
          <t xml:space="preserve">SILA PILIH TAHAP PENGUASAAN MURID
</t>
        </r>
      </text>
    </comment>
    <comment ref="R7" authorId="2">
      <text>
        <r>
          <rPr>
            <sz val="9"/>
            <color indexed="81"/>
            <rFont val="Tahoma"/>
            <family val="2"/>
          </rPr>
          <t xml:space="preserve">SILA MASUKKAN TARIKH DALAM FORMAT HH/BB
</t>
        </r>
      </text>
    </comment>
    <comment ref="S7" authorId="2">
      <text>
        <r>
          <rPr>
            <sz val="9"/>
            <color indexed="81"/>
            <rFont val="Tahoma"/>
            <family val="2"/>
          </rPr>
          <t xml:space="preserve">SILA PILIH TAHAP PENGUASAAN MURID
</t>
        </r>
      </text>
    </comment>
    <comment ref="T7" authorId="2">
      <text>
        <r>
          <rPr>
            <sz val="9"/>
            <color indexed="81"/>
            <rFont val="Tahoma"/>
            <family val="2"/>
          </rPr>
          <t xml:space="preserve">SILA MASUKKAN TARIKH DALAM FORMAT HH/BB
</t>
        </r>
      </text>
    </comment>
    <comment ref="U7" authorId="2">
      <text>
        <r>
          <rPr>
            <sz val="9"/>
            <color indexed="81"/>
            <rFont val="Tahoma"/>
            <family val="2"/>
          </rPr>
          <t xml:space="preserve">SILA PILIH TAHAP PENGUASAAN MURID
</t>
        </r>
      </text>
    </comment>
    <comment ref="V7" authorId="2">
      <text>
        <r>
          <rPr>
            <sz val="9"/>
            <color indexed="81"/>
            <rFont val="Tahoma"/>
            <family val="2"/>
          </rPr>
          <t xml:space="preserve">SILA MASUKKAN TARIKH DALAM FORMAT HH/BB
</t>
        </r>
      </text>
    </comment>
    <comment ref="W7" authorId="2">
      <text>
        <r>
          <rPr>
            <sz val="9"/>
            <color indexed="81"/>
            <rFont val="Tahoma"/>
            <family val="2"/>
          </rPr>
          <t xml:space="preserve">SILA PILIH TAHAP PENGUASAAN MURID
</t>
        </r>
      </text>
    </comment>
    <comment ref="X7" authorId="2">
      <text>
        <r>
          <rPr>
            <sz val="9"/>
            <color indexed="81"/>
            <rFont val="Tahoma"/>
            <family val="2"/>
          </rPr>
          <t xml:space="preserve">SILA MASUKKAN TARIKH DALAM FORMAT HH/BB
</t>
        </r>
      </text>
    </comment>
    <comment ref="Y7" authorId="2">
      <text>
        <r>
          <rPr>
            <sz val="9"/>
            <color indexed="81"/>
            <rFont val="Tahoma"/>
            <family val="2"/>
          </rPr>
          <t xml:space="preserve">SILA PILIH TAHAP PENGUASAAN MURID
</t>
        </r>
      </text>
    </comment>
    <comment ref="Z7" authorId="2">
      <text>
        <r>
          <rPr>
            <sz val="9"/>
            <color indexed="81"/>
            <rFont val="Tahoma"/>
            <family val="2"/>
          </rPr>
          <t xml:space="preserve">SILA MASUKKAN TARIKH DALAM FORMAT HH/BB
</t>
        </r>
      </text>
    </comment>
    <comment ref="AA7" authorId="2">
      <text>
        <r>
          <rPr>
            <sz val="9"/>
            <color indexed="81"/>
            <rFont val="Tahoma"/>
            <family val="2"/>
          </rPr>
          <t xml:space="preserve">SILA PILIH TAHAP PENGUASAAN MURID
</t>
        </r>
      </text>
    </comment>
    <comment ref="AB7" authorId="2">
      <text>
        <r>
          <rPr>
            <sz val="9"/>
            <color indexed="81"/>
            <rFont val="Tahoma"/>
            <family val="2"/>
          </rPr>
          <t xml:space="preserve">SILA MASUKKAN TARIKH DALAM FORMAT HH/BB
</t>
        </r>
      </text>
    </comment>
  </commentList>
</comments>
</file>

<file path=xl/comments12.xml><?xml version="1.0" encoding="utf-8"?>
<comments xmlns="http://schemas.openxmlformats.org/spreadsheetml/2006/main">
  <authors>
    <author>User1</author>
    <author>Mohd Azahar Madar</author>
    <author>Hazif Azli Bin Mt Husin</author>
  </authors>
  <commentList>
    <comment ref="E3" authorId="0">
      <text>
        <r>
          <rPr>
            <b/>
            <sz val="12"/>
            <color indexed="81"/>
            <rFont val="Tahoma"/>
            <family val="2"/>
          </rPr>
          <t>1: Boleh memadankan objek berpasangan yang sama.
2: Boleh memadankan dua kumpulan objek yang mempunyai bilangan yang sama.
3: Boleh memadankan objek berdasarkan ciri-ciri tertentu.</t>
        </r>
      </text>
    </comment>
    <comment ref="I3" authorId="1">
      <text>
        <r>
          <rPr>
            <b/>
            <sz val="12"/>
            <color indexed="81"/>
            <rFont val="Tahoma"/>
            <family val="2"/>
          </rPr>
          <t xml:space="preserve">1: Boleh membandingkan kuantiti dua kumpulan objek dengan rangsangan.
2: Boleh membandingkan kuantiti dua kumpulan objek.
3: Boleh membandingkan kuantiti dua kumpulan objek yang berbeza dengan betul.
</t>
        </r>
      </text>
    </comment>
    <comment ref="M3" authorId="1">
      <text>
        <r>
          <rPr>
            <b/>
            <sz val="12"/>
            <color indexed="81"/>
            <rFont val="Tahoma"/>
            <family val="2"/>
          </rPr>
          <t>1: Boleh menyusun objek mengikut kriteria yang ditentukan dengan bimbingan.
2: Boleh menyusun objek mengikut satu kriteria sahaja.
3: Boleh menyusun objek mengikut pelbagai kriteria yang ditentukan.</t>
        </r>
      </text>
    </comment>
    <comment ref="Q3" authorId="1">
      <text>
        <r>
          <rPr>
            <b/>
            <sz val="12"/>
            <color indexed="81"/>
            <rFont val="Tahoma"/>
            <family val="2"/>
          </rPr>
          <t>1: Boleh meniru pola sahaja.
2: Boleh melengkapkan pola yang diberikan.
3: Boleh menghasilkan pola dengan kreativiti sendiri.</t>
        </r>
      </text>
    </comment>
    <comment ref="U3" authorId="1">
      <text>
        <r>
          <rPr>
            <b/>
            <sz val="12"/>
            <color indexed="81"/>
            <rFont val="Tahoma"/>
            <family val="2"/>
          </rPr>
          <t>1: Boleh menyatakan konsep ketekalan dengan rangsangan.
2: Boleh menjelaskan satu aspek ketekalan sahaja.
3: Boleh menjelaskan ketekalan dari aspek panjang, jisim dan isipadu.</t>
        </r>
      </text>
    </comment>
    <comment ref="Y3" authorId="1">
      <text>
        <r>
          <rPr>
            <b/>
            <sz val="12"/>
            <color indexed="81"/>
            <rFont val="Tahoma"/>
            <family val="2"/>
          </rPr>
          <t>1: Boleh membilang objek.
2: Boleh menggunakan bentuk untuk mewakili bilangan objek.
3: Boleh memadankan angka dengan bilangan objek 1-10.</t>
        </r>
      </text>
    </comment>
    <comment ref="AC3" authorId="1">
      <text>
        <r>
          <rPr>
            <b/>
            <sz val="12"/>
            <color indexed="81"/>
            <rFont val="Tahoma"/>
            <family val="2"/>
          </rPr>
          <t>1: Boleh menyebut nombor 1-10.
2: Boleh menyusun nombor 1-10 secara tertib menaik.
3: Boleh menyusun nombor 1-10 secara tertib menaik dan menurun.</t>
        </r>
      </text>
    </comment>
    <comment ref="AG3" authorId="1">
      <text>
        <r>
          <rPr>
            <b/>
            <sz val="12"/>
            <color indexed="81"/>
            <rFont val="Tahoma"/>
            <family val="2"/>
          </rPr>
          <t>1: Boleh membilang sepuluh-sepuluh sehingga 50.
2: Boleh membilang sepuluh-sepuluh sehingga 100 secara tertib menaik.
3: Boleh membilang sepuluh-sepuluh sehingga 100 secara tertib menaik dan menurun.</t>
        </r>
      </text>
    </comment>
    <comment ref="AK3" authorId="1">
      <text>
        <r>
          <rPr>
            <b/>
            <sz val="12"/>
            <color indexed="81"/>
            <rFont val="Tahoma"/>
            <family val="2"/>
          </rPr>
          <t>1: Boleh menyatakan jumlah dari gabungan dua himpunan objek.
2: Boleh menyelesaikan masalah operasi tambah dalam lingkungan 18 menggunakan objek konkrit.
3: Boleh menyelesaikan masalah operasi tambah dalam lingkungan 18.</t>
        </r>
      </text>
    </comment>
    <comment ref="AO3" authorId="1">
      <text>
        <r>
          <rPr>
            <b/>
            <sz val="12"/>
            <color indexed="81"/>
            <rFont val="Tahoma"/>
            <family val="2"/>
          </rPr>
          <t>1: Boleh menyatakan baki apabila sesuatu objek dikeluarkan dari satu himpunan.
2: Boleh menyelesaikan masalah operasi tolak dalam lingkungan 18 menggunakan objek konkrit.
3: Boleh menyelesaikan masalah operasi tolak dalam lingkungan 18.</t>
        </r>
      </text>
    </comment>
    <comment ref="AS3" authorId="1">
      <text>
        <r>
          <rPr>
            <b/>
            <sz val="12"/>
            <color indexed="81"/>
            <rFont val="Tahoma"/>
            <family val="2"/>
          </rPr>
          <t>1: Boleh mengecam dan menyebut nilai wang sahaja.
2: Boleh menyusun wang mengikut nilainya yang berlainan.
3: Tahu nilai wang dan menggunakannya dalam pelbagai aktiviti.</t>
        </r>
        <r>
          <rPr>
            <sz val="9"/>
            <color indexed="81"/>
            <rFont val="Tahoma"/>
            <family val="2"/>
          </rPr>
          <t xml:space="preserve">
</t>
        </r>
      </text>
    </comment>
    <comment ref="AW3" authorId="1">
      <text>
        <r>
          <rPr>
            <b/>
            <sz val="12"/>
            <color indexed="81"/>
            <rFont val="Tahoma"/>
            <family val="2"/>
          </rPr>
          <t>1: Boleh menyatakan waktu dalam sehari.
2: Boleh menyusun peristiwa mengikut urutan masa.
3: Boleh menghubungkaitkan waktu dengan peristiwa dalam kehidupan harian.</t>
        </r>
      </text>
    </comment>
    <comment ref="BA3" authorId="1">
      <text>
        <r>
          <rPr>
            <b/>
            <sz val="12"/>
            <color indexed="81"/>
            <rFont val="Tahoma"/>
            <family val="2"/>
          </rPr>
          <t xml:space="preserve">1: Boleh menamakan bentuk dua dimensi.
2: Boleh menamakan bentuk dua dimensi dan tiga dimensi.
3: Boleh menghasilkan bentuk baharu dari gabungan bentuk tiga dimensi.
</t>
        </r>
      </text>
    </comment>
    <comment ref="BE3" authorId="1">
      <text>
        <r>
          <rPr>
            <b/>
            <sz val="12"/>
            <color indexed="81"/>
            <rFont val="Tahoma"/>
            <family val="2"/>
          </rPr>
          <t>1: Boleh membuat binaan berdasarkan contoh.
2: Boleh membuat binaan mengikut kreativiti.
3: Boleh membuat pelbagai binaan yang kukuh dan stabil mengikut kreativiti.</t>
        </r>
      </text>
    </comment>
    <comment ref="E8" authorId="2">
      <text>
        <r>
          <rPr>
            <sz val="9"/>
            <color indexed="81"/>
            <rFont val="Tahoma"/>
            <family val="2"/>
          </rPr>
          <t xml:space="preserve">SILA PILIH TAHAP PENGUASAAN MURID
</t>
        </r>
      </text>
    </comment>
    <comment ref="F8" authorId="2">
      <text>
        <r>
          <rPr>
            <sz val="9"/>
            <color indexed="81"/>
            <rFont val="Tahoma"/>
            <family val="2"/>
          </rPr>
          <t xml:space="preserve">SILA MASUKKAN TARIKH DALAM FORMAT HH/BB
</t>
        </r>
      </text>
    </comment>
    <comment ref="G8" authorId="2">
      <text>
        <r>
          <rPr>
            <sz val="9"/>
            <color indexed="81"/>
            <rFont val="Tahoma"/>
            <family val="2"/>
          </rPr>
          <t xml:space="preserve">SILA PILIH TAHAP PENGUASAAN MURID
</t>
        </r>
      </text>
    </comment>
    <comment ref="H8" authorId="2">
      <text>
        <r>
          <rPr>
            <sz val="9"/>
            <color indexed="81"/>
            <rFont val="Tahoma"/>
            <family val="2"/>
          </rPr>
          <t xml:space="preserve">SILA MASUKKAN TARIKH DALAM FORMAT HH/BB
</t>
        </r>
      </text>
    </comment>
    <comment ref="I8" authorId="2">
      <text>
        <r>
          <rPr>
            <sz val="9"/>
            <color indexed="81"/>
            <rFont val="Tahoma"/>
            <family val="2"/>
          </rPr>
          <t xml:space="preserve">SILA PILIH TAHAP PENGUASAAN MURID
</t>
        </r>
      </text>
    </comment>
    <comment ref="J8" authorId="2">
      <text>
        <r>
          <rPr>
            <sz val="9"/>
            <color indexed="81"/>
            <rFont val="Tahoma"/>
            <family val="2"/>
          </rPr>
          <t xml:space="preserve">SILA MASUKKAN TARIKH DALAM FORMAT HH/BB
</t>
        </r>
      </text>
    </comment>
    <comment ref="K8" authorId="2">
      <text>
        <r>
          <rPr>
            <sz val="9"/>
            <color indexed="81"/>
            <rFont val="Tahoma"/>
            <family val="2"/>
          </rPr>
          <t xml:space="preserve">SILA PILIH TAHAP PENGUASAAN MURID
</t>
        </r>
      </text>
    </comment>
    <comment ref="L8" authorId="2">
      <text>
        <r>
          <rPr>
            <sz val="9"/>
            <color indexed="81"/>
            <rFont val="Tahoma"/>
            <family val="2"/>
          </rPr>
          <t xml:space="preserve">SILA MASUKKAN TARIKH DALAM FORMAT HH/BB
</t>
        </r>
      </text>
    </comment>
    <comment ref="M8" authorId="2">
      <text>
        <r>
          <rPr>
            <sz val="9"/>
            <color indexed="81"/>
            <rFont val="Tahoma"/>
            <family val="2"/>
          </rPr>
          <t xml:space="preserve">SILA PILIH TAHAP PENGUASAAN MURID
</t>
        </r>
      </text>
    </comment>
    <comment ref="N8" authorId="2">
      <text>
        <r>
          <rPr>
            <sz val="9"/>
            <color indexed="81"/>
            <rFont val="Tahoma"/>
            <family val="2"/>
          </rPr>
          <t xml:space="preserve">SILA MASUKKAN TARIKH DALAM FORMAT HH/BB
</t>
        </r>
      </text>
    </comment>
    <comment ref="O8" authorId="2">
      <text>
        <r>
          <rPr>
            <sz val="9"/>
            <color indexed="81"/>
            <rFont val="Tahoma"/>
            <family val="2"/>
          </rPr>
          <t xml:space="preserve">SILA PILIH TAHAP PENGUASAAN MURID
</t>
        </r>
      </text>
    </comment>
    <comment ref="P8" authorId="2">
      <text>
        <r>
          <rPr>
            <sz val="9"/>
            <color indexed="81"/>
            <rFont val="Tahoma"/>
            <family val="2"/>
          </rPr>
          <t xml:space="preserve">SILA MASUKKAN TARIKH DALAM FORMAT HH/BB
</t>
        </r>
      </text>
    </comment>
    <comment ref="Q8" authorId="2">
      <text>
        <r>
          <rPr>
            <sz val="9"/>
            <color indexed="81"/>
            <rFont val="Tahoma"/>
            <family val="2"/>
          </rPr>
          <t xml:space="preserve">SILA PILIH TAHAP PENGUASAAN MURID
</t>
        </r>
      </text>
    </comment>
    <comment ref="R8" authorId="2">
      <text>
        <r>
          <rPr>
            <sz val="9"/>
            <color indexed="81"/>
            <rFont val="Tahoma"/>
            <family val="2"/>
          </rPr>
          <t xml:space="preserve">SILA MASUKKAN TARIKH DALAM FORMAT HH/BB
</t>
        </r>
      </text>
    </comment>
    <comment ref="S8" authorId="2">
      <text>
        <r>
          <rPr>
            <sz val="9"/>
            <color indexed="81"/>
            <rFont val="Tahoma"/>
            <family val="2"/>
          </rPr>
          <t xml:space="preserve">SILA PILIH TAHAP PENGUASAAN MURID
</t>
        </r>
      </text>
    </comment>
    <comment ref="T8" authorId="2">
      <text>
        <r>
          <rPr>
            <sz val="9"/>
            <color indexed="81"/>
            <rFont val="Tahoma"/>
            <family val="2"/>
          </rPr>
          <t xml:space="preserve">SILA MASUKKAN TARIKH DALAM FORMAT HH/BB
</t>
        </r>
      </text>
    </comment>
    <comment ref="U8" authorId="2">
      <text>
        <r>
          <rPr>
            <sz val="9"/>
            <color indexed="81"/>
            <rFont val="Tahoma"/>
            <family val="2"/>
          </rPr>
          <t xml:space="preserve">SILA PILIH TAHAP PENGUASAAN MURID
</t>
        </r>
      </text>
    </comment>
    <comment ref="V8" authorId="2">
      <text>
        <r>
          <rPr>
            <sz val="9"/>
            <color indexed="81"/>
            <rFont val="Tahoma"/>
            <family val="2"/>
          </rPr>
          <t xml:space="preserve">SILA MASUKKAN TARIKH DALAM FORMAT HH/BB
</t>
        </r>
      </text>
    </comment>
    <comment ref="W8" authorId="2">
      <text>
        <r>
          <rPr>
            <sz val="9"/>
            <color indexed="81"/>
            <rFont val="Tahoma"/>
            <family val="2"/>
          </rPr>
          <t xml:space="preserve">SILA PILIH TAHAP PENGUASAAN MURID
</t>
        </r>
      </text>
    </comment>
    <comment ref="X8" authorId="2">
      <text>
        <r>
          <rPr>
            <sz val="9"/>
            <color indexed="81"/>
            <rFont val="Tahoma"/>
            <family val="2"/>
          </rPr>
          <t xml:space="preserve">SILA MASUKKAN TARIKH DALAM FORMAT HH/BB
</t>
        </r>
      </text>
    </comment>
    <comment ref="Y8" authorId="2">
      <text>
        <r>
          <rPr>
            <sz val="9"/>
            <color indexed="81"/>
            <rFont val="Tahoma"/>
            <family val="2"/>
          </rPr>
          <t xml:space="preserve">SILA PILIH TAHAP PENGUASAAN MURID
</t>
        </r>
      </text>
    </comment>
    <comment ref="Z8" authorId="2">
      <text>
        <r>
          <rPr>
            <sz val="9"/>
            <color indexed="81"/>
            <rFont val="Tahoma"/>
            <family val="2"/>
          </rPr>
          <t xml:space="preserve">SILA MASUKKAN TARIKH DALAM FORMAT HH/BB
</t>
        </r>
      </text>
    </comment>
    <comment ref="AA8" authorId="2">
      <text>
        <r>
          <rPr>
            <sz val="9"/>
            <color indexed="81"/>
            <rFont val="Tahoma"/>
            <family val="2"/>
          </rPr>
          <t xml:space="preserve">SILA PILIH TAHAP PENGUASAAN MURID
</t>
        </r>
      </text>
    </comment>
    <comment ref="AB8" authorId="2">
      <text>
        <r>
          <rPr>
            <sz val="9"/>
            <color indexed="81"/>
            <rFont val="Tahoma"/>
            <family val="2"/>
          </rPr>
          <t xml:space="preserve">SILA MASUKKAN TARIKH DALAM FORMAT HH/BB
</t>
        </r>
      </text>
    </comment>
    <comment ref="AC8" authorId="2">
      <text>
        <r>
          <rPr>
            <sz val="9"/>
            <color indexed="81"/>
            <rFont val="Tahoma"/>
            <family val="2"/>
          </rPr>
          <t xml:space="preserve">SILA PILIH TAHAP PENGUASAAN MURID
</t>
        </r>
      </text>
    </comment>
    <comment ref="AD8" authorId="2">
      <text>
        <r>
          <rPr>
            <sz val="9"/>
            <color indexed="81"/>
            <rFont val="Tahoma"/>
            <family val="2"/>
          </rPr>
          <t xml:space="preserve">SILA MASUKKAN TARIKH DALAM FORMAT HH/BB
</t>
        </r>
      </text>
    </comment>
    <comment ref="AE8" authorId="2">
      <text>
        <r>
          <rPr>
            <sz val="9"/>
            <color indexed="81"/>
            <rFont val="Tahoma"/>
            <family val="2"/>
          </rPr>
          <t xml:space="preserve">SILA PILIH TAHAP PENGUASAAN MURID
</t>
        </r>
      </text>
    </comment>
    <comment ref="AF8" authorId="2">
      <text>
        <r>
          <rPr>
            <sz val="9"/>
            <color indexed="81"/>
            <rFont val="Tahoma"/>
            <family val="2"/>
          </rPr>
          <t xml:space="preserve">SILA MASUKKAN TARIKH DALAM FORMAT HH/BB
</t>
        </r>
      </text>
    </comment>
    <comment ref="AG8" authorId="2">
      <text>
        <r>
          <rPr>
            <sz val="9"/>
            <color indexed="81"/>
            <rFont val="Tahoma"/>
            <family val="2"/>
          </rPr>
          <t xml:space="preserve">SILA PILIH TAHAP PENGUASAAN MURID
</t>
        </r>
      </text>
    </comment>
    <comment ref="AH8" authorId="2">
      <text>
        <r>
          <rPr>
            <sz val="9"/>
            <color indexed="81"/>
            <rFont val="Tahoma"/>
            <family val="2"/>
          </rPr>
          <t xml:space="preserve">SILA MASUKKAN TARIKH DALAM FORMAT HH/BB
</t>
        </r>
      </text>
    </comment>
    <comment ref="AI8" authorId="2">
      <text>
        <r>
          <rPr>
            <sz val="9"/>
            <color indexed="81"/>
            <rFont val="Tahoma"/>
            <family val="2"/>
          </rPr>
          <t xml:space="preserve">SILA PILIH TAHAP PENGUASAAN MURID
</t>
        </r>
      </text>
    </comment>
    <comment ref="AJ8" authorId="2">
      <text>
        <r>
          <rPr>
            <sz val="9"/>
            <color indexed="81"/>
            <rFont val="Tahoma"/>
            <family val="2"/>
          </rPr>
          <t xml:space="preserve">SILA MASUKKAN TARIKH DALAM FORMAT HH/BB
</t>
        </r>
      </text>
    </comment>
    <comment ref="AK8" authorId="2">
      <text>
        <r>
          <rPr>
            <sz val="9"/>
            <color indexed="81"/>
            <rFont val="Tahoma"/>
            <family val="2"/>
          </rPr>
          <t xml:space="preserve">SILA PILIH TAHAP PENGUASAAN MURID
</t>
        </r>
      </text>
    </comment>
    <comment ref="AL8" authorId="2">
      <text>
        <r>
          <rPr>
            <sz val="9"/>
            <color indexed="81"/>
            <rFont val="Tahoma"/>
            <family val="2"/>
          </rPr>
          <t xml:space="preserve">SILA MASUKKAN TARIKH DALAM FORMAT HH/BB
</t>
        </r>
      </text>
    </comment>
    <comment ref="AM8" authorId="2">
      <text>
        <r>
          <rPr>
            <sz val="9"/>
            <color indexed="81"/>
            <rFont val="Tahoma"/>
            <family val="2"/>
          </rPr>
          <t xml:space="preserve">SILA PILIH TAHAP PENGUASAAN MURID
</t>
        </r>
      </text>
    </comment>
    <comment ref="AN8" authorId="2">
      <text>
        <r>
          <rPr>
            <sz val="9"/>
            <color indexed="81"/>
            <rFont val="Tahoma"/>
            <family val="2"/>
          </rPr>
          <t xml:space="preserve">SILA MASUKKAN TARIKH DALAM FORMAT HH/BB
</t>
        </r>
      </text>
    </comment>
    <comment ref="AO8" authorId="2">
      <text>
        <r>
          <rPr>
            <sz val="9"/>
            <color indexed="81"/>
            <rFont val="Tahoma"/>
            <family val="2"/>
          </rPr>
          <t xml:space="preserve">SILA PILIH TAHAP PENGUASAAN MURID
</t>
        </r>
      </text>
    </comment>
    <comment ref="AP8" authorId="2">
      <text>
        <r>
          <rPr>
            <sz val="9"/>
            <color indexed="81"/>
            <rFont val="Tahoma"/>
            <family val="2"/>
          </rPr>
          <t xml:space="preserve">SILA MASUKKAN TARIKH DALAM FORMAT HH/BB
</t>
        </r>
      </text>
    </comment>
    <comment ref="AQ8" authorId="2">
      <text>
        <r>
          <rPr>
            <sz val="9"/>
            <color indexed="81"/>
            <rFont val="Tahoma"/>
            <family val="2"/>
          </rPr>
          <t xml:space="preserve">SILA PILIH TAHAP PENGUASAAN MURID
</t>
        </r>
      </text>
    </comment>
    <comment ref="AR8" authorId="2">
      <text>
        <r>
          <rPr>
            <sz val="9"/>
            <color indexed="81"/>
            <rFont val="Tahoma"/>
            <family val="2"/>
          </rPr>
          <t xml:space="preserve">SILA MASUKKAN TARIKH DALAM FORMAT HH/BB
</t>
        </r>
      </text>
    </comment>
    <comment ref="AS8" authorId="2">
      <text>
        <r>
          <rPr>
            <sz val="9"/>
            <color indexed="81"/>
            <rFont val="Tahoma"/>
            <family val="2"/>
          </rPr>
          <t xml:space="preserve">SILA PILIH TAHAP PENGUASAAN MURID
</t>
        </r>
      </text>
    </comment>
    <comment ref="AT8" authorId="2">
      <text>
        <r>
          <rPr>
            <sz val="9"/>
            <color indexed="81"/>
            <rFont val="Tahoma"/>
            <family val="2"/>
          </rPr>
          <t xml:space="preserve">SILA MASUKKAN TARIKH DALAM FORMAT HH/BB
</t>
        </r>
      </text>
    </comment>
    <comment ref="AU8" authorId="2">
      <text>
        <r>
          <rPr>
            <sz val="9"/>
            <color indexed="81"/>
            <rFont val="Tahoma"/>
            <family val="2"/>
          </rPr>
          <t xml:space="preserve">SILA PILIH TAHAP PENGUASAAN MURID
</t>
        </r>
      </text>
    </comment>
    <comment ref="AV8" authorId="2">
      <text>
        <r>
          <rPr>
            <sz val="9"/>
            <color indexed="81"/>
            <rFont val="Tahoma"/>
            <family val="2"/>
          </rPr>
          <t xml:space="preserve">SILA MASUKKAN TARIKH DALAM FORMAT HH/BB
</t>
        </r>
      </text>
    </comment>
    <comment ref="AW8" authorId="2">
      <text>
        <r>
          <rPr>
            <sz val="9"/>
            <color indexed="81"/>
            <rFont val="Tahoma"/>
            <family val="2"/>
          </rPr>
          <t xml:space="preserve">SILA PILIH TAHAP PENGUASAAN MURID
</t>
        </r>
      </text>
    </comment>
    <comment ref="AX8" authorId="2">
      <text>
        <r>
          <rPr>
            <sz val="9"/>
            <color indexed="81"/>
            <rFont val="Tahoma"/>
            <family val="2"/>
          </rPr>
          <t xml:space="preserve">SILA MASUKKAN TARIKH DALAM FORMAT HH/BB
</t>
        </r>
      </text>
    </comment>
    <comment ref="AY8" authorId="2">
      <text>
        <r>
          <rPr>
            <sz val="9"/>
            <color indexed="81"/>
            <rFont val="Tahoma"/>
            <family val="2"/>
          </rPr>
          <t xml:space="preserve">SILA PILIH TAHAP PENGUASAAN MURID
</t>
        </r>
      </text>
    </comment>
    <comment ref="AZ8" authorId="2">
      <text>
        <r>
          <rPr>
            <sz val="9"/>
            <color indexed="81"/>
            <rFont val="Tahoma"/>
            <family val="2"/>
          </rPr>
          <t xml:space="preserve">SILA MASUKKAN TARIKH DALAM FORMAT HH/BB
</t>
        </r>
      </text>
    </comment>
    <comment ref="BA8" authorId="2">
      <text>
        <r>
          <rPr>
            <sz val="9"/>
            <color indexed="81"/>
            <rFont val="Tahoma"/>
            <family val="2"/>
          </rPr>
          <t xml:space="preserve">SILA PILIH TAHAP PENGUASAAN MURID
</t>
        </r>
      </text>
    </comment>
    <comment ref="BB8" authorId="2">
      <text>
        <r>
          <rPr>
            <sz val="9"/>
            <color indexed="81"/>
            <rFont val="Tahoma"/>
            <family val="2"/>
          </rPr>
          <t xml:space="preserve">SILA MASUKKAN TARIKH DALAM FORMAT HH/BB
</t>
        </r>
      </text>
    </comment>
    <comment ref="BC8" authorId="2">
      <text>
        <r>
          <rPr>
            <sz val="9"/>
            <color indexed="81"/>
            <rFont val="Tahoma"/>
            <family val="2"/>
          </rPr>
          <t xml:space="preserve">SILA PILIH TAHAP PENGUASAAN MURID
</t>
        </r>
      </text>
    </comment>
    <comment ref="BD8" authorId="2">
      <text>
        <r>
          <rPr>
            <sz val="9"/>
            <color indexed="81"/>
            <rFont val="Tahoma"/>
            <family val="2"/>
          </rPr>
          <t xml:space="preserve">SILA MASUKKAN TARIKH DALAM FORMAT HH/BB
</t>
        </r>
      </text>
    </comment>
    <comment ref="BE8" authorId="2">
      <text>
        <r>
          <rPr>
            <sz val="9"/>
            <color indexed="81"/>
            <rFont val="Tahoma"/>
            <family val="2"/>
          </rPr>
          <t xml:space="preserve">SILA PILIH TAHAP PENGUASAAN MURID
</t>
        </r>
      </text>
    </comment>
    <comment ref="BF8" authorId="2">
      <text>
        <r>
          <rPr>
            <sz val="9"/>
            <color indexed="81"/>
            <rFont val="Tahoma"/>
            <family val="2"/>
          </rPr>
          <t xml:space="preserve">SILA MASUKKAN TARIKH DALAM FORMAT HH/BB
</t>
        </r>
      </text>
    </comment>
    <comment ref="BG8" authorId="2">
      <text>
        <r>
          <rPr>
            <sz val="9"/>
            <color indexed="81"/>
            <rFont val="Tahoma"/>
            <family val="2"/>
          </rPr>
          <t xml:space="preserve">SILA PILIH TAHAP PENGUASAAN MURID
</t>
        </r>
      </text>
    </comment>
    <comment ref="BH8" authorId="2">
      <text>
        <r>
          <rPr>
            <sz val="9"/>
            <color indexed="81"/>
            <rFont val="Tahoma"/>
            <family val="2"/>
          </rPr>
          <t xml:space="preserve">SILA MASUKKAN TARIKH DALAM FORMAT HH/BB
</t>
        </r>
      </text>
    </comment>
  </commentList>
</comments>
</file>

<file path=xl/comments13.xml><?xml version="1.0" encoding="utf-8"?>
<comments xmlns="http://schemas.openxmlformats.org/spreadsheetml/2006/main">
  <authors>
    <author>Mohd Azahar Madar</author>
    <author>Hazif Azli Bin Mt Husin</author>
  </authors>
  <commentList>
    <comment ref="E2" authorId="0">
      <text>
        <r>
          <rPr>
            <b/>
            <sz val="12"/>
            <color indexed="81"/>
            <rFont val="Tahoma"/>
            <family val="2"/>
          </rPr>
          <t>1: Boleh memerihalkan tentang diri sendiri.
2: Boleh memerihalkan tentang diri sendiri dan keluarga.
3: Boleh memerihalkan tentang peranan dan tanggungjawab diri dan keluarga.</t>
        </r>
      </text>
    </comment>
    <comment ref="I2" authorId="0">
      <text>
        <r>
          <rPr>
            <b/>
            <sz val="12"/>
            <color indexed="81"/>
            <rFont val="Tahoma"/>
            <family val="2"/>
          </rPr>
          <t>1: Boleh bercerita tentang kelas.
2: Boleh bercerita tentang sekolah.
3: Menunjukkan sikap bangga terhadap sekolah.</t>
        </r>
      </text>
    </comment>
    <comment ref="M2" authorId="0">
      <text>
        <r>
          <rPr>
            <b/>
            <sz val="12"/>
            <color indexed="81"/>
            <rFont val="Tahoma"/>
            <family val="2"/>
          </rPr>
          <t>1: Boleh mengenal simbol kemudahan awam.
2: Boleh menyatakan cara menggunakan kemudahan awam dengan betul.
3: Boleh menjaga kemudahan awam.</t>
        </r>
      </text>
    </comment>
    <comment ref="Q2" authorId="0">
      <text>
        <r>
          <rPr>
            <b/>
            <sz val="12"/>
            <color indexed="81"/>
            <rFont val="Tahoma"/>
            <family val="2"/>
          </rPr>
          <t>1: Menyebut nama negeri tempat tinggal.
2: Bercerita tentang negeri tempat tinggal.
3: Bercerita tentang negara Malaysia.</t>
        </r>
      </text>
    </comment>
    <comment ref="U2" authorId="0">
      <text>
        <r>
          <rPr>
            <b/>
            <sz val="12"/>
            <color indexed="81"/>
            <rFont val="Tahoma"/>
            <family val="2"/>
          </rPr>
          <t>1: Boleh menyanyikan Lagu Kebangsaan.
2: Boleh menyanyikan Lagu Kebangsaan dengan tertib dan menghormati Jalur Gemilang.
3: Boleh menunjukkan penghormatan terhadap lambang kebesaran dan identiti negara dalam pelbagai situasi.</t>
        </r>
      </text>
    </comment>
    <comment ref="Y2" authorId="0">
      <text>
        <r>
          <rPr>
            <b/>
            <sz val="12"/>
            <color indexed="81"/>
            <rFont val="Tahoma"/>
            <family val="2"/>
          </rPr>
          <t>1: Boleh menyebut perayaan utama di Malaysia.
2: Boleh bercerita tentang warisan budaya Malaysia.
3: Melibatkan diri dalam aktiviti warisan budaya Malaysia.</t>
        </r>
      </text>
    </comment>
    <comment ref="AC2" authorId="0">
      <text>
        <r>
          <rPr>
            <b/>
            <sz val="12"/>
            <color indexed="81"/>
            <rFont val="Tahoma"/>
            <family val="2"/>
          </rPr>
          <t>1: Boleh menyatakan cara menjaga alam sekitar.
2: Boleh bercerita tentang isu dan cara menjaga alam sekitar dengan rangsangan.
3: Boleh menjaga alam sekitar.</t>
        </r>
      </text>
    </comment>
    <comment ref="E8" authorId="1">
      <text>
        <r>
          <rPr>
            <sz val="9"/>
            <color indexed="81"/>
            <rFont val="Tahoma"/>
            <family val="2"/>
          </rPr>
          <t xml:space="preserve">SILA PILIH TAHAP PENGUASAAN MURID
</t>
        </r>
      </text>
    </comment>
    <comment ref="F8" authorId="1">
      <text>
        <r>
          <rPr>
            <sz val="9"/>
            <color indexed="81"/>
            <rFont val="Tahoma"/>
            <family val="2"/>
          </rPr>
          <t xml:space="preserve">SILA MASUKKAN TARIKH DALAM FORMAT HH/BB
</t>
        </r>
      </text>
    </comment>
    <comment ref="G8" authorId="1">
      <text>
        <r>
          <rPr>
            <sz val="9"/>
            <color indexed="81"/>
            <rFont val="Tahoma"/>
            <family val="2"/>
          </rPr>
          <t xml:space="preserve">SILA PILIH TAHAP PENGUASAAN MURID
</t>
        </r>
      </text>
    </comment>
    <comment ref="H8" authorId="1">
      <text>
        <r>
          <rPr>
            <sz val="9"/>
            <color indexed="81"/>
            <rFont val="Tahoma"/>
            <family val="2"/>
          </rPr>
          <t xml:space="preserve">SILA MASUKKAN TARIKH DALAM FORMAT HH/BB
</t>
        </r>
      </text>
    </comment>
    <comment ref="I8" authorId="1">
      <text>
        <r>
          <rPr>
            <sz val="9"/>
            <color indexed="81"/>
            <rFont val="Tahoma"/>
            <family val="2"/>
          </rPr>
          <t xml:space="preserve">SILA PILIH TAHAP PENGUASAAN MURID
</t>
        </r>
      </text>
    </comment>
    <comment ref="J8" authorId="1">
      <text>
        <r>
          <rPr>
            <sz val="9"/>
            <color indexed="81"/>
            <rFont val="Tahoma"/>
            <family val="2"/>
          </rPr>
          <t xml:space="preserve">SILA MASUKKAN TARIKH DALAM FORMAT HH/BB
</t>
        </r>
      </text>
    </comment>
    <comment ref="K8" authorId="1">
      <text>
        <r>
          <rPr>
            <sz val="9"/>
            <color indexed="81"/>
            <rFont val="Tahoma"/>
            <family val="2"/>
          </rPr>
          <t xml:space="preserve">SILA PILIH TAHAP PENGUASAAN MURID
</t>
        </r>
      </text>
    </comment>
    <comment ref="L8" authorId="1">
      <text>
        <r>
          <rPr>
            <sz val="9"/>
            <color indexed="81"/>
            <rFont val="Tahoma"/>
            <family val="2"/>
          </rPr>
          <t xml:space="preserve">SILA MASUKKAN TARIKH DALAM FORMAT HH/BB
</t>
        </r>
      </text>
    </comment>
    <comment ref="M8" authorId="1">
      <text>
        <r>
          <rPr>
            <sz val="9"/>
            <color indexed="81"/>
            <rFont val="Tahoma"/>
            <family val="2"/>
          </rPr>
          <t xml:space="preserve">SILA PILIH TAHAP PENGUASAAN MURID
</t>
        </r>
      </text>
    </comment>
    <comment ref="N8" authorId="1">
      <text>
        <r>
          <rPr>
            <sz val="9"/>
            <color indexed="81"/>
            <rFont val="Tahoma"/>
            <family val="2"/>
          </rPr>
          <t xml:space="preserve">SILA MASUKKAN TARIKH DALAM FORMAT HH/BB
</t>
        </r>
      </text>
    </comment>
    <comment ref="O8" authorId="1">
      <text>
        <r>
          <rPr>
            <sz val="9"/>
            <color indexed="81"/>
            <rFont val="Tahoma"/>
            <family val="2"/>
          </rPr>
          <t xml:space="preserve">SILA PILIH TAHAP PENGUASAAN MURID
</t>
        </r>
      </text>
    </comment>
    <comment ref="P8" authorId="1">
      <text>
        <r>
          <rPr>
            <sz val="9"/>
            <color indexed="81"/>
            <rFont val="Tahoma"/>
            <family val="2"/>
          </rPr>
          <t xml:space="preserve">SILA MASUKKAN TARIKH DALAM FORMAT HH/BB
</t>
        </r>
      </text>
    </comment>
    <comment ref="Q8" authorId="1">
      <text>
        <r>
          <rPr>
            <sz val="9"/>
            <color indexed="81"/>
            <rFont val="Tahoma"/>
            <family val="2"/>
          </rPr>
          <t xml:space="preserve">SILA PILIH TAHAP PENGUASAAN MURID
</t>
        </r>
      </text>
    </comment>
    <comment ref="R8" authorId="1">
      <text>
        <r>
          <rPr>
            <sz val="9"/>
            <color indexed="81"/>
            <rFont val="Tahoma"/>
            <family val="2"/>
          </rPr>
          <t xml:space="preserve">SILA MASUKKAN TARIKH DALAM FORMAT HH/BB
</t>
        </r>
      </text>
    </comment>
    <comment ref="S8" authorId="1">
      <text>
        <r>
          <rPr>
            <sz val="9"/>
            <color indexed="81"/>
            <rFont val="Tahoma"/>
            <family val="2"/>
          </rPr>
          <t xml:space="preserve">SILA PILIH TAHAP PENGUASAAN MURID
</t>
        </r>
      </text>
    </comment>
    <comment ref="T8" authorId="1">
      <text>
        <r>
          <rPr>
            <sz val="9"/>
            <color indexed="81"/>
            <rFont val="Tahoma"/>
            <family val="2"/>
          </rPr>
          <t xml:space="preserve">SILA MASUKKAN TARIKH DALAM FORMAT HH/BB
</t>
        </r>
      </text>
    </comment>
    <comment ref="U8" authorId="1">
      <text>
        <r>
          <rPr>
            <sz val="9"/>
            <color indexed="81"/>
            <rFont val="Tahoma"/>
            <family val="2"/>
          </rPr>
          <t xml:space="preserve">SILA PILIH TAHAP PENGUASAAN MURID
</t>
        </r>
      </text>
    </comment>
    <comment ref="V8" authorId="1">
      <text>
        <r>
          <rPr>
            <sz val="9"/>
            <color indexed="81"/>
            <rFont val="Tahoma"/>
            <family val="2"/>
          </rPr>
          <t xml:space="preserve">SILA MASUKKAN TARIKH DALAM FORMAT HH/BB
</t>
        </r>
      </text>
    </comment>
    <comment ref="W8" authorId="1">
      <text>
        <r>
          <rPr>
            <sz val="9"/>
            <color indexed="81"/>
            <rFont val="Tahoma"/>
            <family val="2"/>
          </rPr>
          <t xml:space="preserve">SILA PILIH TAHAP PENGUASAAN MURID
</t>
        </r>
      </text>
    </comment>
    <comment ref="X8" authorId="1">
      <text>
        <r>
          <rPr>
            <sz val="9"/>
            <color indexed="81"/>
            <rFont val="Tahoma"/>
            <family val="2"/>
          </rPr>
          <t xml:space="preserve">SILA MASUKKAN TARIKH DALAM FORMAT HH/BB
</t>
        </r>
      </text>
    </comment>
    <comment ref="Y8" authorId="1">
      <text>
        <r>
          <rPr>
            <sz val="9"/>
            <color indexed="81"/>
            <rFont val="Tahoma"/>
            <family val="2"/>
          </rPr>
          <t xml:space="preserve">SILA PILIH TAHAP PENGUASAAN MURID
</t>
        </r>
      </text>
    </comment>
    <comment ref="Z8" authorId="1">
      <text>
        <r>
          <rPr>
            <sz val="9"/>
            <color indexed="81"/>
            <rFont val="Tahoma"/>
            <family val="2"/>
          </rPr>
          <t xml:space="preserve">SILA MASUKKAN TARIKH DALAM FORMAT HH/BB
</t>
        </r>
      </text>
    </comment>
    <comment ref="AA8" authorId="1">
      <text>
        <r>
          <rPr>
            <sz val="9"/>
            <color indexed="81"/>
            <rFont val="Tahoma"/>
            <family val="2"/>
          </rPr>
          <t xml:space="preserve">SILA PILIH TAHAP PENGUASAAN MURID
</t>
        </r>
      </text>
    </comment>
    <comment ref="AB8" authorId="1">
      <text>
        <r>
          <rPr>
            <sz val="9"/>
            <color indexed="81"/>
            <rFont val="Tahoma"/>
            <family val="2"/>
          </rPr>
          <t xml:space="preserve">SILA MASUKKAN TARIKH DALAM FORMAT HH/BB
</t>
        </r>
      </text>
    </comment>
    <comment ref="AC8" authorId="1">
      <text>
        <r>
          <rPr>
            <sz val="9"/>
            <color indexed="81"/>
            <rFont val="Tahoma"/>
            <family val="2"/>
          </rPr>
          <t xml:space="preserve">SILA PILIH TAHAP PENGUASAAN MURID
</t>
        </r>
      </text>
    </comment>
    <comment ref="AD8" authorId="1">
      <text>
        <r>
          <rPr>
            <sz val="9"/>
            <color indexed="81"/>
            <rFont val="Tahoma"/>
            <family val="2"/>
          </rPr>
          <t xml:space="preserve">SILA MASUKKAN TARIKH DALAM FORMAT HH/BB
</t>
        </r>
      </text>
    </comment>
    <comment ref="AE8" authorId="1">
      <text>
        <r>
          <rPr>
            <sz val="9"/>
            <color indexed="81"/>
            <rFont val="Tahoma"/>
            <family val="2"/>
          </rPr>
          <t xml:space="preserve">SILA PILIH TAHAP PENGUASAAN MURID
</t>
        </r>
      </text>
    </comment>
    <comment ref="AF8" authorId="1">
      <text>
        <r>
          <rPr>
            <sz val="9"/>
            <color indexed="81"/>
            <rFont val="Tahoma"/>
            <family val="2"/>
          </rPr>
          <t xml:space="preserve">SILA MASUKKAN TARIKH DALAM FORMAT HH/BB
</t>
        </r>
      </text>
    </comment>
  </commentList>
</comments>
</file>

<file path=xl/comments2.xml><?xml version="1.0" encoding="utf-8"?>
<comments xmlns="http://schemas.openxmlformats.org/spreadsheetml/2006/main">
  <authors>
    <author>User1</author>
    <author>Admin</author>
    <author>Hazif Azli Bin Mt Husin</author>
  </authors>
  <commentList>
    <comment ref="E3" authorId="0">
      <text>
        <r>
          <rPr>
            <b/>
            <sz val="9"/>
            <color indexed="81"/>
            <rFont val="Tahoma"/>
            <family val="2"/>
          </rPr>
          <t xml:space="preserve">
</t>
        </r>
        <r>
          <rPr>
            <b/>
            <sz val="12"/>
            <color indexed="81"/>
            <rFont val="Tahoma"/>
            <family val="2"/>
          </rPr>
          <t>1: Boleh mendengar tetapi tidak memberi respons.
2: Boleh mendengar dan memberi respons.
3: Boleh mendengar, memahami dan memberi pelbagai respons dengan bertatasusila.</t>
        </r>
      </text>
    </comment>
    <comment ref="I3" authorId="0">
      <text>
        <r>
          <rPr>
            <b/>
            <sz val="12"/>
            <color indexed="81"/>
            <rFont val="Tahoma"/>
            <family val="2"/>
          </rPr>
          <t xml:space="preserve">
1: Boleh berinteraksi tanpa menggunakan struktur ayat yang lengkap.
2: Boleh berinteraksi menggunakan ayat yang sesuai.
3: Boleh berinteraksi mengikut situasi dengan menggunakan ayat yang sesuai dan sopan.</t>
        </r>
      </text>
    </comment>
    <comment ref="M3" authorId="1">
      <text>
        <r>
          <rPr>
            <b/>
            <sz val="12"/>
            <color indexed="81"/>
            <rFont val="Tahoma"/>
            <family val="2"/>
          </rPr>
          <t>1: Hanya boleh menyebut abjad.
2: Boleh mengecam dan menyebut sebahagian abjad.
3: Boleh mengecam dan menyebut huruf besar dan huruf kecil dengan betul.</t>
        </r>
      </text>
    </comment>
    <comment ref="Q3" authorId="1">
      <text>
        <r>
          <rPr>
            <b/>
            <sz val="12"/>
            <color indexed="81"/>
            <rFont val="Tahoma"/>
            <family val="2"/>
          </rPr>
          <t>1: Boleh membunyikan suku kata.
2: Boleh membaca perkataan dengan suku kata terbuka.
3: Boleh membaca perkataan dengan suku kata terbuka dan tertutup dengan betul.</t>
        </r>
      </text>
    </comment>
    <comment ref="U3" authorId="1">
      <text>
        <r>
          <rPr>
            <b/>
            <sz val="12"/>
            <color indexed="81"/>
            <rFont val="Tahoma"/>
            <family val="2"/>
          </rPr>
          <t>1: Boleh membaca frasa.
2: Boleh membaca dan memahami ayat mudah.
3: Boleh membaca dan mencerita semula apa yang dibaca secara beradab.</t>
        </r>
        <r>
          <rPr>
            <sz val="9"/>
            <color indexed="81"/>
            <rFont val="Tahoma"/>
            <family val="2"/>
          </rPr>
          <t xml:space="preserve">
</t>
        </r>
      </text>
    </comment>
    <comment ref="Y3" authorId="1">
      <text>
        <r>
          <rPr>
            <b/>
            <sz val="12"/>
            <color indexed="81"/>
            <rFont val="Tahoma"/>
            <family val="2"/>
          </rPr>
          <t>1: Boleh menulis huruf dengan cara yang betul.
2: Boleh menulis perkataan dan frasa.
3: Boleh menulis ayat mudah dengan kemas.</t>
        </r>
      </text>
    </comment>
    <comment ref="E7" authorId="2">
      <text>
        <r>
          <rPr>
            <sz val="9"/>
            <color indexed="81"/>
            <rFont val="Tahoma"/>
            <family val="2"/>
          </rPr>
          <t xml:space="preserve">SILA PILIH TAHAP PENGUASAAN MURID
</t>
        </r>
      </text>
    </comment>
    <comment ref="F7" authorId="2">
      <text>
        <r>
          <rPr>
            <sz val="9"/>
            <color indexed="81"/>
            <rFont val="Tahoma"/>
            <family val="2"/>
          </rPr>
          <t xml:space="preserve">SILA MASUKKAN TARIKH DALAM FORMAT HH/BB
</t>
        </r>
      </text>
    </comment>
    <comment ref="G7" authorId="2">
      <text>
        <r>
          <rPr>
            <sz val="9"/>
            <color indexed="81"/>
            <rFont val="Tahoma"/>
            <family val="2"/>
          </rPr>
          <t xml:space="preserve">SILA PILIH TAHAP PENGUASAAN MURID
</t>
        </r>
      </text>
    </comment>
    <comment ref="H7" authorId="2">
      <text>
        <r>
          <rPr>
            <sz val="9"/>
            <color indexed="81"/>
            <rFont val="Tahoma"/>
            <family val="2"/>
          </rPr>
          <t xml:space="preserve">SILA MASUKKAN TARIKH DALAM FORMAT HH/BB
</t>
        </r>
      </text>
    </comment>
    <comment ref="I7" authorId="2">
      <text>
        <r>
          <rPr>
            <sz val="9"/>
            <color indexed="81"/>
            <rFont val="Tahoma"/>
            <family val="2"/>
          </rPr>
          <t xml:space="preserve">SILA PILIH TAHAP PENGUASAAN MURID
</t>
        </r>
      </text>
    </comment>
    <comment ref="J7" authorId="2">
      <text>
        <r>
          <rPr>
            <sz val="9"/>
            <color indexed="81"/>
            <rFont val="Tahoma"/>
            <family val="2"/>
          </rPr>
          <t xml:space="preserve">SILA MASUKKAN TARIKH DALAM FORMAT HH/BB
</t>
        </r>
      </text>
    </comment>
    <comment ref="K7" authorId="2">
      <text>
        <r>
          <rPr>
            <sz val="9"/>
            <color indexed="81"/>
            <rFont val="Tahoma"/>
            <family val="2"/>
          </rPr>
          <t xml:space="preserve">SILA PILIH TAHAP PENGUASAAN MURID
</t>
        </r>
      </text>
    </comment>
    <comment ref="L7" authorId="2">
      <text>
        <r>
          <rPr>
            <sz val="9"/>
            <color indexed="81"/>
            <rFont val="Tahoma"/>
            <family val="2"/>
          </rPr>
          <t xml:space="preserve">SILA MASUKKAN TARIKH DALAM FORMAT HH/BB
</t>
        </r>
      </text>
    </comment>
    <comment ref="M7" authorId="2">
      <text>
        <r>
          <rPr>
            <sz val="9"/>
            <color indexed="81"/>
            <rFont val="Tahoma"/>
            <family val="2"/>
          </rPr>
          <t xml:space="preserve">SILA PILIH TAHAP PENGUASAAN MURID
</t>
        </r>
      </text>
    </comment>
    <comment ref="N7" authorId="2">
      <text>
        <r>
          <rPr>
            <sz val="9"/>
            <color indexed="81"/>
            <rFont val="Tahoma"/>
            <family val="2"/>
          </rPr>
          <t xml:space="preserve">SILA MASUKKAN TARIKH DALAM FORMAT HH/BB
</t>
        </r>
      </text>
    </comment>
    <comment ref="O7" authorId="2">
      <text>
        <r>
          <rPr>
            <sz val="9"/>
            <color indexed="81"/>
            <rFont val="Tahoma"/>
            <family val="2"/>
          </rPr>
          <t xml:space="preserve">SILA PILIH TAHAP PENGUASAAN MURID
</t>
        </r>
      </text>
    </comment>
    <comment ref="P7" authorId="2">
      <text>
        <r>
          <rPr>
            <sz val="9"/>
            <color indexed="81"/>
            <rFont val="Tahoma"/>
            <family val="2"/>
          </rPr>
          <t xml:space="preserve">SILA MASUKKAN TARIKH DALAM FORMAT HH/BB
</t>
        </r>
      </text>
    </comment>
    <comment ref="Q7" authorId="2">
      <text>
        <r>
          <rPr>
            <sz val="9"/>
            <color indexed="81"/>
            <rFont val="Tahoma"/>
            <family val="2"/>
          </rPr>
          <t xml:space="preserve">SILA PILIH TAHAP PENGUASAAN MURID
</t>
        </r>
      </text>
    </comment>
    <comment ref="R7" authorId="2">
      <text>
        <r>
          <rPr>
            <sz val="9"/>
            <color indexed="81"/>
            <rFont val="Tahoma"/>
            <family val="2"/>
          </rPr>
          <t xml:space="preserve">SILA MASUKKAN TARIKH DALAM FORMAT HH/BB
</t>
        </r>
      </text>
    </comment>
    <comment ref="S7" authorId="2">
      <text>
        <r>
          <rPr>
            <sz val="9"/>
            <color indexed="81"/>
            <rFont val="Tahoma"/>
            <family val="2"/>
          </rPr>
          <t xml:space="preserve">SILA PILIH TAHAP PENGUASAAN MURID
</t>
        </r>
      </text>
    </comment>
    <comment ref="T7" authorId="2">
      <text>
        <r>
          <rPr>
            <sz val="9"/>
            <color indexed="81"/>
            <rFont val="Tahoma"/>
            <family val="2"/>
          </rPr>
          <t xml:space="preserve">SILA MASUKKAN TARIKH DALAM FORMAT HH/BB
</t>
        </r>
      </text>
    </comment>
    <comment ref="U7" authorId="2">
      <text>
        <r>
          <rPr>
            <sz val="9"/>
            <color indexed="81"/>
            <rFont val="Tahoma"/>
            <family val="2"/>
          </rPr>
          <t xml:space="preserve">SILA PILIH TAHAP PENGUASAAN MURID
</t>
        </r>
      </text>
    </comment>
    <comment ref="V7" authorId="2">
      <text>
        <r>
          <rPr>
            <sz val="9"/>
            <color indexed="81"/>
            <rFont val="Tahoma"/>
            <family val="2"/>
          </rPr>
          <t xml:space="preserve">SILA MASUKKAN TARIKH DALAM FORMAT HH/BB
</t>
        </r>
      </text>
    </comment>
    <comment ref="W7" authorId="2">
      <text>
        <r>
          <rPr>
            <sz val="9"/>
            <color indexed="81"/>
            <rFont val="Tahoma"/>
            <family val="2"/>
          </rPr>
          <t xml:space="preserve">SILA PILIH TAHAP PENGUASAAN MURID
</t>
        </r>
      </text>
    </comment>
    <comment ref="X7" authorId="2">
      <text>
        <r>
          <rPr>
            <sz val="9"/>
            <color indexed="81"/>
            <rFont val="Tahoma"/>
            <family val="2"/>
          </rPr>
          <t xml:space="preserve">SILA MASUKKAN TARIKH DALAM FORMAT HH/BB
</t>
        </r>
      </text>
    </comment>
    <comment ref="Y7" authorId="2">
      <text>
        <r>
          <rPr>
            <sz val="9"/>
            <color indexed="81"/>
            <rFont val="Tahoma"/>
            <family val="2"/>
          </rPr>
          <t xml:space="preserve">SILA PILIH TAHAP PENGUASAAN MURID
</t>
        </r>
      </text>
    </comment>
    <comment ref="Z7" authorId="2">
      <text>
        <r>
          <rPr>
            <sz val="9"/>
            <color indexed="81"/>
            <rFont val="Tahoma"/>
            <family val="2"/>
          </rPr>
          <t xml:space="preserve">SILA MASUKKAN TARIKH DALAM FORMAT HH/BB
</t>
        </r>
      </text>
    </comment>
    <comment ref="AA7" authorId="2">
      <text>
        <r>
          <rPr>
            <sz val="9"/>
            <color indexed="81"/>
            <rFont val="Tahoma"/>
            <family val="2"/>
          </rPr>
          <t xml:space="preserve">SILA PILIH TAHAP PENGUASAAN MURID
</t>
        </r>
      </text>
    </comment>
    <comment ref="AB7" authorId="2">
      <text>
        <r>
          <rPr>
            <sz val="9"/>
            <color indexed="81"/>
            <rFont val="Tahoma"/>
            <family val="2"/>
          </rPr>
          <t xml:space="preserve">SILA MASUKKAN TARIKH DALAM FORMAT HH/BB
</t>
        </r>
      </text>
    </comment>
  </commentList>
</comments>
</file>

<file path=xl/comments3.xml><?xml version="1.0" encoding="utf-8"?>
<comments xmlns="http://schemas.openxmlformats.org/spreadsheetml/2006/main">
  <authors>
    <author>User1</author>
    <author>Admin</author>
    <author>Hazif Azli Bin Mt Husin</author>
  </authors>
  <commentList>
    <comment ref="E3" authorId="0">
      <text>
        <r>
          <rPr>
            <b/>
            <sz val="9"/>
            <color indexed="81"/>
            <rFont val="Tahoma"/>
            <family val="2"/>
          </rPr>
          <t xml:space="preserve">
</t>
        </r>
        <r>
          <rPr>
            <b/>
            <sz val="12"/>
            <color indexed="81"/>
            <rFont val="Tahoma"/>
            <family val="2"/>
          </rPr>
          <t>1: Able to listen but cannot respond appropriately.
2: Able to follow simple instructions.
3: Able to respond to stimulus appropriately.</t>
        </r>
      </text>
    </comment>
    <comment ref="I3" authorId="0">
      <text>
        <r>
          <rPr>
            <b/>
            <sz val="12"/>
            <color indexed="81"/>
            <rFont val="Tahoma"/>
            <family val="2"/>
          </rPr>
          <t xml:space="preserve">
1: Able to understand instructions but cannot carry out simple conversation.
2: Able to carry out simple conversations with prompting.
3: Able to carry out simple  conversations in polite manner.</t>
        </r>
      </text>
    </comment>
    <comment ref="M3" authorId="1">
      <text>
        <r>
          <rPr>
            <b/>
            <sz val="12"/>
            <color indexed="81"/>
            <rFont val="Tahoma"/>
            <family val="2"/>
          </rPr>
          <t>1: Able to recognise letters of the names of the alphabet.
2: Able to recognise and sound out letters of the alphabet.
3: Able to read single syllable words correctly.</t>
        </r>
      </text>
    </comment>
    <comment ref="Q3" authorId="1">
      <text>
        <r>
          <rPr>
            <b/>
            <sz val="12"/>
            <color indexed="81"/>
            <rFont val="Tahoma"/>
            <family val="2"/>
          </rPr>
          <t>1: Able to read words.
2: Able to read words and phrases with understanding.
3: Able to read simple sentences with understanding.</t>
        </r>
      </text>
    </comment>
    <comment ref="U3" authorId="1">
      <text>
        <r>
          <rPr>
            <b/>
            <sz val="12"/>
            <color indexed="81"/>
            <rFont val="Tahoma"/>
            <family val="2"/>
          </rPr>
          <t>1: Able to Copy Recognisable Words.
2: Able to Write Words in Legible Print.
3: Able to Write Words and Phrases Neatly in Legible Print.</t>
        </r>
      </text>
    </comment>
    <comment ref="E7" authorId="2">
      <text>
        <r>
          <rPr>
            <sz val="9"/>
            <color indexed="81"/>
            <rFont val="Tahoma"/>
            <family val="2"/>
          </rPr>
          <t xml:space="preserve">SILA PILIH TAHAP PENGUASAAN MURID
</t>
        </r>
      </text>
    </comment>
    <comment ref="F7" authorId="2">
      <text>
        <r>
          <rPr>
            <sz val="9"/>
            <color indexed="81"/>
            <rFont val="Tahoma"/>
            <family val="2"/>
          </rPr>
          <t xml:space="preserve">SILA MASUKKAN TARIKH DALAM FORMAT HH/BB
</t>
        </r>
      </text>
    </comment>
    <comment ref="G7" authorId="2">
      <text>
        <r>
          <rPr>
            <sz val="9"/>
            <color indexed="81"/>
            <rFont val="Tahoma"/>
            <family val="2"/>
          </rPr>
          <t xml:space="preserve">SILA PILIH TAHAP PENGUASAAN MURID
</t>
        </r>
      </text>
    </comment>
    <comment ref="H7" authorId="2">
      <text>
        <r>
          <rPr>
            <sz val="9"/>
            <color indexed="81"/>
            <rFont val="Tahoma"/>
            <family val="2"/>
          </rPr>
          <t xml:space="preserve">SILA MASUKKAN TARIKH DALAM FORMAT HH/BB
</t>
        </r>
      </text>
    </comment>
    <comment ref="I7" authorId="2">
      <text>
        <r>
          <rPr>
            <sz val="9"/>
            <color indexed="81"/>
            <rFont val="Tahoma"/>
            <family val="2"/>
          </rPr>
          <t xml:space="preserve">SILA PILIH TAHAP PENGUASAAN MURID
</t>
        </r>
      </text>
    </comment>
    <comment ref="J7" authorId="2">
      <text>
        <r>
          <rPr>
            <sz val="9"/>
            <color indexed="81"/>
            <rFont val="Tahoma"/>
            <family val="2"/>
          </rPr>
          <t xml:space="preserve">SILA MASUKKAN TARIKH DALAM FORMAT HH/BB
</t>
        </r>
      </text>
    </comment>
    <comment ref="K7" authorId="2">
      <text>
        <r>
          <rPr>
            <sz val="9"/>
            <color indexed="81"/>
            <rFont val="Tahoma"/>
            <family val="2"/>
          </rPr>
          <t xml:space="preserve">SILA PILIH TAHAP PENGUASAAN MURID
</t>
        </r>
      </text>
    </comment>
    <comment ref="L7" authorId="2">
      <text>
        <r>
          <rPr>
            <sz val="9"/>
            <color indexed="81"/>
            <rFont val="Tahoma"/>
            <family val="2"/>
          </rPr>
          <t xml:space="preserve">SILA MASUKKAN TARIKH DALAM FORMAT HH/BB
</t>
        </r>
      </text>
    </comment>
    <comment ref="M7" authorId="2">
      <text>
        <r>
          <rPr>
            <sz val="9"/>
            <color indexed="81"/>
            <rFont val="Tahoma"/>
            <family val="2"/>
          </rPr>
          <t xml:space="preserve">SILA PILIH TAHAP PENGUASAAN MURID
</t>
        </r>
      </text>
    </comment>
    <comment ref="N7" authorId="2">
      <text>
        <r>
          <rPr>
            <sz val="9"/>
            <color indexed="81"/>
            <rFont val="Tahoma"/>
            <family val="2"/>
          </rPr>
          <t xml:space="preserve">SILA MASUKKAN TARIKH DALAM FORMAT HH/BB
</t>
        </r>
      </text>
    </comment>
    <comment ref="O7" authorId="2">
      <text>
        <r>
          <rPr>
            <sz val="9"/>
            <color indexed="81"/>
            <rFont val="Tahoma"/>
            <family val="2"/>
          </rPr>
          <t xml:space="preserve">SILA PILIH TAHAP PENGUASAAN MURID
</t>
        </r>
      </text>
    </comment>
    <comment ref="P7" authorId="2">
      <text>
        <r>
          <rPr>
            <sz val="9"/>
            <color indexed="81"/>
            <rFont val="Tahoma"/>
            <family val="2"/>
          </rPr>
          <t xml:space="preserve">SILA MASUKKAN TARIKH DALAM FORMAT HH/BB
</t>
        </r>
      </text>
    </comment>
    <comment ref="Q7" authorId="2">
      <text>
        <r>
          <rPr>
            <sz val="9"/>
            <color indexed="81"/>
            <rFont val="Tahoma"/>
            <family val="2"/>
          </rPr>
          <t xml:space="preserve">SILA PILIH TAHAP PENGUASAAN MURID
</t>
        </r>
      </text>
    </comment>
    <comment ref="R7" authorId="2">
      <text>
        <r>
          <rPr>
            <sz val="9"/>
            <color indexed="81"/>
            <rFont val="Tahoma"/>
            <family val="2"/>
          </rPr>
          <t xml:space="preserve">SILA MASUKKAN TARIKH DALAM FORMAT HH/BB
</t>
        </r>
      </text>
    </comment>
    <comment ref="S7" authorId="2">
      <text>
        <r>
          <rPr>
            <sz val="9"/>
            <color indexed="81"/>
            <rFont val="Tahoma"/>
            <family val="2"/>
          </rPr>
          <t xml:space="preserve">SILA PILIH TAHAP PENGUASAAN MURID
</t>
        </r>
      </text>
    </comment>
    <comment ref="T7" authorId="2">
      <text>
        <r>
          <rPr>
            <sz val="9"/>
            <color indexed="81"/>
            <rFont val="Tahoma"/>
            <family val="2"/>
          </rPr>
          <t xml:space="preserve">SILA MASUKKAN TARIKH DALAM FORMAT HH/BB
</t>
        </r>
      </text>
    </comment>
    <comment ref="U7" authorId="2">
      <text>
        <r>
          <rPr>
            <sz val="9"/>
            <color indexed="81"/>
            <rFont val="Tahoma"/>
            <family val="2"/>
          </rPr>
          <t xml:space="preserve">SILA PILIH TAHAP PENGUASAAN MURID
</t>
        </r>
      </text>
    </comment>
    <comment ref="V7" authorId="2">
      <text>
        <r>
          <rPr>
            <sz val="9"/>
            <color indexed="81"/>
            <rFont val="Tahoma"/>
            <family val="2"/>
          </rPr>
          <t xml:space="preserve">SILA MASUKKAN TARIKH DALAM FORMAT HH/BB
</t>
        </r>
      </text>
    </comment>
    <comment ref="W7" authorId="2">
      <text>
        <r>
          <rPr>
            <sz val="9"/>
            <color indexed="81"/>
            <rFont val="Tahoma"/>
            <family val="2"/>
          </rPr>
          <t xml:space="preserve">SILA PILIH TAHAP PENGUASAAN MURID
</t>
        </r>
      </text>
    </comment>
    <comment ref="X7" authorId="2">
      <text>
        <r>
          <rPr>
            <sz val="9"/>
            <color indexed="81"/>
            <rFont val="Tahoma"/>
            <family val="2"/>
          </rPr>
          <t xml:space="preserve">SILA MASUKKAN TARIKH DALAM FORMAT HH/BB
</t>
        </r>
      </text>
    </comment>
  </commentList>
</comments>
</file>

<file path=xl/comments4.xml><?xml version="1.0" encoding="utf-8"?>
<comments xmlns="http://schemas.openxmlformats.org/spreadsheetml/2006/main">
  <authors>
    <author>User1</author>
    <author>Admin</author>
    <author>Hazif Azli Bin Mt Husin</author>
  </authors>
  <commentList>
    <comment ref="E3" authorId="0">
      <text>
        <r>
          <rPr>
            <b/>
            <sz val="9"/>
            <color indexed="81"/>
            <rFont val="Tahoma"/>
            <family val="2"/>
          </rPr>
          <t xml:space="preserve">
</t>
        </r>
        <r>
          <rPr>
            <b/>
            <sz val="12"/>
            <color indexed="81"/>
            <rFont val="Tahoma"/>
            <family val="2"/>
          </rPr>
          <t>1: 能聆听但缺乏专注力。
2: 能专注地聆听并明白指示,但尚未作出适当反应。
3: 能专注地聆听并明白指示,作出适当的反应。</t>
        </r>
      </text>
    </comment>
    <comment ref="I3" authorId="0">
      <text>
        <r>
          <rPr>
            <b/>
            <sz val="12"/>
            <color indexed="81"/>
            <rFont val="Tahoma"/>
            <family val="2"/>
          </rPr>
          <t xml:space="preserve">
1: 能以浅白的句子讲述事物。
2: 能以浅白的句子进行交谈。
3: 能以适当的言语有礼貌地进行交谈。</t>
        </r>
      </text>
    </comment>
    <comment ref="M3" authorId="1">
      <text>
        <r>
          <rPr>
            <b/>
            <sz val="12"/>
            <color indexed="81"/>
            <rFont val="Tahoma"/>
            <family val="2"/>
          </rPr>
          <t>1: 能看图认读字词。
2: 能认读短语。
3: 能流畅地阅读浅白句子。</t>
        </r>
      </text>
    </comment>
    <comment ref="Q3" authorId="1">
      <text>
        <r>
          <rPr>
            <b/>
            <sz val="12"/>
            <color indexed="81"/>
            <rFont val="Tahoma"/>
            <family val="2"/>
          </rPr>
          <t>1: 能阅读浅白故事。
2: 能阅读浅白故事,但尚未能理解故事。
3: 能阅读故事后，简略地讲述故事内容。</t>
        </r>
      </text>
    </comment>
    <comment ref="U3" authorId="1">
      <text>
        <r>
          <rPr>
            <b/>
            <sz val="12"/>
            <color indexed="81"/>
            <rFont val="Tahoma"/>
            <family val="2"/>
          </rPr>
          <t>1: 能以正确的方法书写基本笔画。
2: 能以正确笔顺写字。
3: 能写工整的字，做到书面整洁。</t>
        </r>
      </text>
    </comment>
    <comment ref="E7" authorId="2">
      <text>
        <r>
          <rPr>
            <sz val="9"/>
            <color indexed="81"/>
            <rFont val="Tahoma"/>
            <family val="2"/>
          </rPr>
          <t xml:space="preserve">SILA PILIH TAHAP PENGUASAAN MURID
</t>
        </r>
      </text>
    </comment>
    <comment ref="F7" authorId="2">
      <text>
        <r>
          <rPr>
            <sz val="9"/>
            <color indexed="81"/>
            <rFont val="Tahoma"/>
            <family val="2"/>
          </rPr>
          <t xml:space="preserve">SILA MASUKKAN TARIKH DALAM FORMAT HH/BB
</t>
        </r>
      </text>
    </comment>
    <comment ref="G7" authorId="2">
      <text>
        <r>
          <rPr>
            <sz val="9"/>
            <color indexed="81"/>
            <rFont val="Tahoma"/>
            <family val="2"/>
          </rPr>
          <t xml:space="preserve">SILA PILIH TAHAP PENGUASAAN MURID
</t>
        </r>
      </text>
    </comment>
    <comment ref="H7" authorId="2">
      <text>
        <r>
          <rPr>
            <sz val="9"/>
            <color indexed="81"/>
            <rFont val="Tahoma"/>
            <family val="2"/>
          </rPr>
          <t xml:space="preserve">SILA MASUKKAN TARIKH DALAM FORMAT HH/BB
</t>
        </r>
      </text>
    </comment>
    <comment ref="I7" authorId="2">
      <text>
        <r>
          <rPr>
            <sz val="9"/>
            <color indexed="81"/>
            <rFont val="Tahoma"/>
            <family val="2"/>
          </rPr>
          <t xml:space="preserve">SILA PILIH TAHAP PENGUASAAN MURID
</t>
        </r>
      </text>
    </comment>
    <comment ref="J7" authorId="2">
      <text>
        <r>
          <rPr>
            <sz val="9"/>
            <color indexed="81"/>
            <rFont val="Tahoma"/>
            <family val="2"/>
          </rPr>
          <t xml:space="preserve">SILA MASUKKAN TARIKH DALAM FORMAT HH/BB
</t>
        </r>
      </text>
    </comment>
    <comment ref="K7" authorId="2">
      <text>
        <r>
          <rPr>
            <sz val="9"/>
            <color indexed="81"/>
            <rFont val="Tahoma"/>
            <family val="2"/>
          </rPr>
          <t xml:space="preserve">SILA PILIH TAHAP PENGUASAAN MURID
</t>
        </r>
      </text>
    </comment>
    <comment ref="L7" authorId="2">
      <text>
        <r>
          <rPr>
            <sz val="9"/>
            <color indexed="81"/>
            <rFont val="Tahoma"/>
            <family val="2"/>
          </rPr>
          <t xml:space="preserve">SILA MASUKKAN TARIKH DALAM FORMAT HH/BB
</t>
        </r>
      </text>
    </comment>
    <comment ref="M7" authorId="2">
      <text>
        <r>
          <rPr>
            <sz val="9"/>
            <color indexed="81"/>
            <rFont val="Tahoma"/>
            <family val="2"/>
          </rPr>
          <t xml:space="preserve">SILA PILIH TAHAP PENGUASAAN MURID
</t>
        </r>
      </text>
    </comment>
    <comment ref="N7" authorId="2">
      <text>
        <r>
          <rPr>
            <sz val="9"/>
            <color indexed="81"/>
            <rFont val="Tahoma"/>
            <family val="2"/>
          </rPr>
          <t xml:space="preserve">SILA MASUKKAN TARIKH DALAM FORMAT HH/BB
</t>
        </r>
      </text>
    </comment>
    <comment ref="O7" authorId="2">
      <text>
        <r>
          <rPr>
            <sz val="9"/>
            <color indexed="81"/>
            <rFont val="Tahoma"/>
            <family val="2"/>
          </rPr>
          <t xml:space="preserve">SILA PILIH TAHAP PENGUASAAN MURID
</t>
        </r>
      </text>
    </comment>
    <comment ref="P7" authorId="2">
      <text>
        <r>
          <rPr>
            <sz val="9"/>
            <color indexed="81"/>
            <rFont val="Tahoma"/>
            <family val="2"/>
          </rPr>
          <t xml:space="preserve">SILA MASUKKAN TARIKH DALAM FORMAT HH/BB
</t>
        </r>
      </text>
    </comment>
    <comment ref="Q7" authorId="2">
      <text>
        <r>
          <rPr>
            <sz val="9"/>
            <color indexed="81"/>
            <rFont val="Tahoma"/>
            <family val="2"/>
          </rPr>
          <t xml:space="preserve">SILA PILIH TAHAP PENGUASAAN MURID
</t>
        </r>
      </text>
    </comment>
    <comment ref="R7" authorId="2">
      <text>
        <r>
          <rPr>
            <sz val="9"/>
            <color indexed="81"/>
            <rFont val="Tahoma"/>
            <family val="2"/>
          </rPr>
          <t xml:space="preserve">SILA MASUKKAN TARIKH DALAM FORMAT HH/BB
</t>
        </r>
      </text>
    </comment>
    <comment ref="S7" authorId="2">
      <text>
        <r>
          <rPr>
            <sz val="9"/>
            <color indexed="81"/>
            <rFont val="Tahoma"/>
            <family val="2"/>
          </rPr>
          <t xml:space="preserve">SILA PILIH TAHAP PENGUASAAN MURID
</t>
        </r>
      </text>
    </comment>
    <comment ref="T7" authorId="2">
      <text>
        <r>
          <rPr>
            <sz val="9"/>
            <color indexed="81"/>
            <rFont val="Tahoma"/>
            <family val="2"/>
          </rPr>
          <t xml:space="preserve">SILA MASUKKAN TARIKH DALAM FORMAT HH/BB
</t>
        </r>
      </text>
    </comment>
    <comment ref="U7" authorId="2">
      <text>
        <r>
          <rPr>
            <sz val="9"/>
            <color indexed="81"/>
            <rFont val="Tahoma"/>
            <family val="2"/>
          </rPr>
          <t xml:space="preserve">SILA PILIH TAHAP PENGUASAAN MURID
</t>
        </r>
      </text>
    </comment>
    <comment ref="V7" authorId="2">
      <text>
        <r>
          <rPr>
            <sz val="9"/>
            <color indexed="81"/>
            <rFont val="Tahoma"/>
            <family val="2"/>
          </rPr>
          <t xml:space="preserve">SILA MASUKKAN TARIKH DALAM FORMAT HH/BB
</t>
        </r>
      </text>
    </comment>
    <comment ref="W7" authorId="2">
      <text>
        <r>
          <rPr>
            <sz val="9"/>
            <color indexed="81"/>
            <rFont val="Tahoma"/>
            <family val="2"/>
          </rPr>
          <t xml:space="preserve">SILA PILIH TAHAP PENGUASAAN MURID
</t>
        </r>
      </text>
    </comment>
    <comment ref="X7" authorId="2">
      <text>
        <r>
          <rPr>
            <sz val="9"/>
            <color indexed="81"/>
            <rFont val="Tahoma"/>
            <family val="2"/>
          </rPr>
          <t xml:space="preserve">SILA MASUKKAN TARIKH DALAM FORMAT HH/BB
</t>
        </r>
      </text>
    </comment>
  </commentList>
</comments>
</file>

<file path=xl/comments5.xml><?xml version="1.0" encoding="utf-8"?>
<comments xmlns="http://schemas.openxmlformats.org/spreadsheetml/2006/main">
  <authors>
    <author>User1</author>
    <author>Admin</author>
    <author>Hazif Azli Bin Mt Husin</author>
  </authors>
  <commentList>
    <comment ref="E3" authorId="0">
      <text>
        <r>
          <rPr>
            <b/>
            <sz val="9"/>
            <color indexed="81"/>
            <rFont val="Tahoma"/>
            <family val="2"/>
          </rPr>
          <t xml:space="preserve">
</t>
        </r>
        <r>
          <rPr>
            <b/>
            <sz val="12"/>
            <color indexed="81"/>
            <rFont val="Tahoma"/>
            <family val="2"/>
          </rPr>
          <t>1: எழுத்துகளை வழிகாட்டுதலுடன் உச்சரித்தல்.
2: எழுத்துகளை சரியாக உச்சரித்தல்.
3: எழுத்துகளையும் சொற்களையும் சரியாக உச்சரித்தல்.</t>
        </r>
      </text>
    </comment>
    <comment ref="I3" authorId="0">
      <text>
        <r>
          <rPr>
            <b/>
            <sz val="12"/>
            <color indexed="81"/>
            <rFont val="Tahoma"/>
            <family val="2"/>
          </rPr>
          <t xml:space="preserve">
1: சரியான சொற்களை பயன்படுத்தி பேசுதல்.
2: சரியான சொற்களையும் சொற்றொடர்களையும் பயன்படுத்தி பேசுதல்.
3: சரியான சொற்கள், சொற்றொடர் மற்றும் வாக்கியங்களை பயன்படுத்தி பணிவுடன் பேசுதல்.</t>
        </r>
      </text>
    </comment>
    <comment ref="M3" authorId="1">
      <text>
        <r>
          <rPr>
            <b/>
            <sz val="12"/>
            <color indexed="81"/>
            <rFont val="Tahoma"/>
            <family val="2"/>
          </rPr>
          <t>1: வழிகாட்டுதலுடன் எழுத்துக்களை அடையாளம் காணுதல்.
2: எழுத்துகளை அடையாளம் காணுதல் ஆனால் சொற்களை வழிகாட்டுதலுடன் வாசித்தல்.
3: எழுத்துகளை அடையாளம் கண்டு சொற்களை சரியாக வாசித்தல்.</t>
        </r>
      </text>
    </comment>
    <comment ref="Q3" authorId="1">
      <text>
        <r>
          <rPr>
            <b/>
            <sz val="12"/>
            <color indexed="81"/>
            <rFont val="Tahoma"/>
            <family val="2"/>
          </rPr>
          <t>1: சொற்களை வழிகாட்டுதலுடன் வாசித்தல்.
2: சொற்களையும் சொற்றொடர்களையும் வாசித்தல்.
3: எளிமையான வாக்கியங்களை புரிதலுடன் வாசித்து, வாசித்தவற்றை பணிவுடன் விவரித்தல்.</t>
        </r>
      </text>
    </comment>
    <comment ref="U3" authorId="1">
      <text>
        <r>
          <rPr>
            <b/>
            <sz val="12"/>
            <color indexed="81"/>
            <rFont val="Tahoma"/>
            <family val="2"/>
          </rPr>
          <t>1: சொற்களை பார்த்து எழுதுவர்.
2: சொற்றொடர்களை பார்த்து எழுதுவர்.
3: வாக்கியங்களை முறையாகவும் வரிவடிவத்துடனும் பார்த்து எழுதுதல்.</t>
        </r>
      </text>
    </comment>
    <comment ref="E7" authorId="2">
      <text>
        <r>
          <rPr>
            <sz val="9"/>
            <color indexed="81"/>
            <rFont val="Tahoma"/>
            <family val="2"/>
          </rPr>
          <t xml:space="preserve">SILA PILIH TAHAP PENGUASAAN MURID
</t>
        </r>
      </text>
    </comment>
    <comment ref="F7" authorId="2">
      <text>
        <r>
          <rPr>
            <sz val="9"/>
            <color indexed="81"/>
            <rFont val="Tahoma"/>
            <family val="2"/>
          </rPr>
          <t xml:space="preserve">SILA MASUKKAN TARIKH DALAM FORMAT HH/BB
</t>
        </r>
      </text>
    </comment>
    <comment ref="G7" authorId="2">
      <text>
        <r>
          <rPr>
            <sz val="9"/>
            <color indexed="81"/>
            <rFont val="Tahoma"/>
            <family val="2"/>
          </rPr>
          <t xml:space="preserve">SILA PILIH TAHAP PENGUASAAN MURID
</t>
        </r>
      </text>
    </comment>
    <comment ref="H7" authorId="2">
      <text>
        <r>
          <rPr>
            <sz val="9"/>
            <color indexed="81"/>
            <rFont val="Tahoma"/>
            <family val="2"/>
          </rPr>
          <t xml:space="preserve">SILA MASUKKAN TARIKH DALAM FORMAT HH/BB
</t>
        </r>
      </text>
    </comment>
    <comment ref="I7" authorId="2">
      <text>
        <r>
          <rPr>
            <sz val="9"/>
            <color indexed="81"/>
            <rFont val="Tahoma"/>
            <family val="2"/>
          </rPr>
          <t xml:space="preserve">SILA PILIH TAHAP PENGUASAAN MURID
</t>
        </r>
      </text>
    </comment>
    <comment ref="J7" authorId="2">
      <text>
        <r>
          <rPr>
            <sz val="9"/>
            <color indexed="81"/>
            <rFont val="Tahoma"/>
            <family val="2"/>
          </rPr>
          <t xml:space="preserve">SILA MASUKKAN TARIKH DALAM FORMAT HH/BB
</t>
        </r>
      </text>
    </comment>
    <comment ref="K7" authorId="2">
      <text>
        <r>
          <rPr>
            <sz val="9"/>
            <color indexed="81"/>
            <rFont val="Tahoma"/>
            <family val="2"/>
          </rPr>
          <t xml:space="preserve">SILA PILIH TAHAP PENGUASAAN MURID
</t>
        </r>
      </text>
    </comment>
    <comment ref="L7" authorId="2">
      <text>
        <r>
          <rPr>
            <sz val="9"/>
            <color indexed="81"/>
            <rFont val="Tahoma"/>
            <family val="2"/>
          </rPr>
          <t xml:space="preserve">SILA MASUKKAN TARIKH DALAM FORMAT HH/BB
</t>
        </r>
      </text>
    </comment>
    <comment ref="M7" authorId="2">
      <text>
        <r>
          <rPr>
            <sz val="9"/>
            <color indexed="81"/>
            <rFont val="Tahoma"/>
            <family val="2"/>
          </rPr>
          <t xml:space="preserve">SILA PILIH TAHAP PENGUASAAN MURID
</t>
        </r>
      </text>
    </comment>
    <comment ref="N7" authorId="2">
      <text>
        <r>
          <rPr>
            <sz val="9"/>
            <color indexed="81"/>
            <rFont val="Tahoma"/>
            <family val="2"/>
          </rPr>
          <t xml:space="preserve">SILA MASUKKAN TARIKH DALAM FORMAT HH/BB
</t>
        </r>
      </text>
    </comment>
    <comment ref="O7" authorId="2">
      <text>
        <r>
          <rPr>
            <sz val="9"/>
            <color indexed="81"/>
            <rFont val="Tahoma"/>
            <family val="2"/>
          </rPr>
          <t xml:space="preserve">SILA PILIH TAHAP PENGUASAAN MURID
</t>
        </r>
      </text>
    </comment>
    <comment ref="P7" authorId="2">
      <text>
        <r>
          <rPr>
            <sz val="9"/>
            <color indexed="81"/>
            <rFont val="Tahoma"/>
            <family val="2"/>
          </rPr>
          <t xml:space="preserve">SILA MASUKKAN TARIKH DALAM FORMAT HH/BB
</t>
        </r>
      </text>
    </comment>
    <comment ref="Q7" authorId="2">
      <text>
        <r>
          <rPr>
            <sz val="9"/>
            <color indexed="81"/>
            <rFont val="Tahoma"/>
            <family val="2"/>
          </rPr>
          <t xml:space="preserve">SILA PILIH TAHAP PENGUASAAN MURID
</t>
        </r>
      </text>
    </comment>
    <comment ref="R7" authorId="2">
      <text>
        <r>
          <rPr>
            <sz val="9"/>
            <color indexed="81"/>
            <rFont val="Tahoma"/>
            <family val="2"/>
          </rPr>
          <t xml:space="preserve">SILA MASUKKAN TARIKH DALAM FORMAT HH/BB
</t>
        </r>
      </text>
    </comment>
    <comment ref="S7" authorId="2">
      <text>
        <r>
          <rPr>
            <sz val="9"/>
            <color indexed="81"/>
            <rFont val="Tahoma"/>
            <family val="2"/>
          </rPr>
          <t xml:space="preserve">SILA PILIH TAHAP PENGUASAAN MURID
</t>
        </r>
      </text>
    </comment>
    <comment ref="T7" authorId="2">
      <text>
        <r>
          <rPr>
            <sz val="9"/>
            <color indexed="81"/>
            <rFont val="Tahoma"/>
            <family val="2"/>
          </rPr>
          <t xml:space="preserve">SILA MASUKKAN TARIKH DALAM FORMAT HH/BB
</t>
        </r>
      </text>
    </comment>
    <comment ref="U7" authorId="2">
      <text>
        <r>
          <rPr>
            <sz val="9"/>
            <color indexed="81"/>
            <rFont val="Tahoma"/>
            <family val="2"/>
          </rPr>
          <t xml:space="preserve">SILA PILIH TAHAP PENGUASAAN MURID
</t>
        </r>
      </text>
    </comment>
    <comment ref="V7" authorId="2">
      <text>
        <r>
          <rPr>
            <sz val="9"/>
            <color indexed="81"/>
            <rFont val="Tahoma"/>
            <family val="2"/>
          </rPr>
          <t xml:space="preserve">SILA MASUKKAN TARIKH DALAM FORMAT HH/BB
</t>
        </r>
      </text>
    </comment>
    <comment ref="W7" authorId="2">
      <text>
        <r>
          <rPr>
            <sz val="9"/>
            <color indexed="81"/>
            <rFont val="Tahoma"/>
            <family val="2"/>
          </rPr>
          <t xml:space="preserve">SILA PILIH TAHAP PENGUASAAN MURID
</t>
        </r>
      </text>
    </comment>
    <comment ref="X7" authorId="2">
      <text>
        <r>
          <rPr>
            <sz val="9"/>
            <color indexed="81"/>
            <rFont val="Tahoma"/>
            <family val="2"/>
          </rPr>
          <t xml:space="preserve">SILA MASUKKAN TARIKH DALAM FORMAT HH/BB
</t>
        </r>
      </text>
    </comment>
  </commentList>
</comments>
</file>

<file path=xl/comments6.xml><?xml version="1.0" encoding="utf-8"?>
<comments xmlns="http://schemas.openxmlformats.org/spreadsheetml/2006/main">
  <authors>
    <author>Mohd Azahar Madar</author>
    <author>Hazif Azli Bin Mt Husin</author>
  </authors>
  <commentList>
    <comment ref="E2" authorId="0">
      <text>
        <r>
          <rPr>
            <b/>
            <sz val="12"/>
            <color indexed="81"/>
            <rFont val="Tahoma"/>
            <family val="2"/>
          </rPr>
          <t>1: Boleh menyatakan cara memberi bantuan.
2: Memberi bantuan apabila diminta.
3: Bersedia memberi bantuan secara sukarela.</t>
        </r>
      </text>
    </comment>
    <comment ref="I2" authorId="0">
      <text>
        <r>
          <rPr>
            <b/>
            <sz val="12"/>
            <color indexed="81"/>
            <rFont val="Tahoma"/>
            <family val="2"/>
          </rPr>
          <t>1: Boleh bercerita mengenai tanggungjawab diri.
2: Boleh melaksanakan tanggungjawab sebagai murid dengan rangsangan.
3: Bersedia melaksanakan tanggungjawab sebagai murid.</t>
        </r>
      </text>
    </comment>
    <comment ref="M2" authorId="0">
      <text>
        <r>
          <rPr>
            <b/>
            <sz val="12"/>
            <color indexed="81"/>
            <rFont val="Tahoma"/>
            <family val="2"/>
          </rPr>
          <t>1: Mengucapkan terima kasih dengan rangsangan.
2: Mengucapkan terima kasih dalam situasi tertentu.
3: Mengamalkan sikap berterima kasih dengan cara bersopan.</t>
        </r>
      </text>
    </comment>
    <comment ref="Q2" authorId="0">
      <text>
        <r>
          <rPr>
            <b/>
            <sz val="12"/>
            <color indexed="81"/>
            <rFont val="Tahoma"/>
            <family val="2"/>
          </rPr>
          <t>1: Boleh menyatakan contoh pertuturan dan tingkah laku sopan.
2: Bersikap sopan dalam pertuturan dan tingkah laku dengan rangsangan.
3: Bersopan dalam pertuturan dan tingkah laku dalam pelbagai situasi.</t>
        </r>
      </text>
    </comment>
    <comment ref="U2" authorId="0">
      <text>
        <r>
          <rPr>
            <b/>
            <sz val="12"/>
            <color indexed="81"/>
            <rFont val="Tahoma"/>
            <family val="2"/>
          </rPr>
          <t>1: Boleh menyatakan contoh menghormati orang lain.
2: Menunjukkan sikap hormat terhadap orang yang dikenali.
3: Mengamalkan sikap hormat kepada orang lain.</t>
        </r>
      </text>
    </comment>
    <comment ref="Y2" authorId="0">
      <text>
        <r>
          <rPr>
            <b/>
            <sz val="12"/>
            <color indexed="81"/>
            <rFont val="Tahoma"/>
            <family val="2"/>
          </rPr>
          <t>1: Berani mencuba tugasan dengan rangsangan.
2: Berani mencuba tugasan tertentu sahaja.
3: Berani mencuba tugasan baharu dengan yakin.</t>
        </r>
      </text>
    </comment>
    <comment ref="AC2" authorId="0">
      <text>
        <r>
          <rPr>
            <b/>
            <sz val="12"/>
            <color indexed="81"/>
            <rFont val="Tahoma"/>
            <family val="2"/>
          </rPr>
          <t>1: Boleh menyatakan contoh perlakuan jujur.
2: Bercakap benar dalam pertuturan dengan orang lain.
3: Bersikap jujur dalam pelbagai situasi.</t>
        </r>
      </text>
    </comment>
    <comment ref="AG2" authorId="0">
      <text>
        <r>
          <rPr>
            <b/>
            <sz val="12"/>
            <color indexed="81"/>
            <rFont val="Tahoma"/>
            <family val="2"/>
          </rPr>
          <t>1: Boleh memberi contoh sikap rajin.
2: Menunjukkan sikap rajin apabila melaksanakan tugasan tertentu.
3: Mengamalkan sikap rajin dalam melaksanakan pelbagai tugasan.</t>
        </r>
        <r>
          <rPr>
            <sz val="9"/>
            <color indexed="81"/>
            <rFont val="Tahoma"/>
            <family val="2"/>
          </rPr>
          <t xml:space="preserve">
</t>
        </r>
      </text>
    </comment>
    <comment ref="AK2" authorId="0">
      <text>
        <r>
          <rPr>
            <sz val="9"/>
            <color indexed="81"/>
            <rFont val="Tahoma"/>
            <family val="2"/>
          </rPr>
          <t xml:space="preserve">
</t>
        </r>
        <r>
          <rPr>
            <b/>
            <sz val="12"/>
            <color indexed="81"/>
            <rFont val="Tahoma"/>
            <family val="2"/>
          </rPr>
          <t>1: Bekerjasama dalam melaksanakan tugasan dengan rangsangan.
2: Bekerjasama dalam situasi tertentu sahaja.
3: Sedia bekerjasama dalam melaksanakan pelbagai tugasan</t>
        </r>
      </text>
    </comment>
    <comment ref="AO2" authorId="0">
      <text>
        <r>
          <rPr>
            <b/>
            <sz val="12"/>
            <color indexed="81"/>
            <rFont val="Tahoma"/>
            <family val="2"/>
          </rPr>
          <t>1: Menunjukkan sikap bertolak ansur dengan rangsangan.
2: Menunjukkan sikap bertolak ansur dalam situasi tertentu sahaja.
3: Menunjukkan sikap bertolak ansur dalam pelbagai situasi.</t>
        </r>
      </text>
    </comment>
    <comment ref="E8" authorId="1">
      <text>
        <r>
          <rPr>
            <sz val="9"/>
            <color indexed="81"/>
            <rFont val="Tahoma"/>
            <family val="2"/>
          </rPr>
          <t xml:space="preserve">SILA PILIH TAHAP PENGUASAAN MURID
</t>
        </r>
      </text>
    </comment>
    <comment ref="G8" authorId="1">
      <text>
        <r>
          <rPr>
            <sz val="9"/>
            <color indexed="81"/>
            <rFont val="Tahoma"/>
            <family val="2"/>
          </rPr>
          <t xml:space="preserve">SILA PILIH TAHAP PENGUASAAN MURID
</t>
        </r>
      </text>
    </comment>
    <comment ref="I8" authorId="1">
      <text>
        <r>
          <rPr>
            <sz val="9"/>
            <color indexed="81"/>
            <rFont val="Tahoma"/>
            <family val="2"/>
          </rPr>
          <t xml:space="preserve">SILA PILIH TAHAP PENGUASAAN MURID
</t>
        </r>
      </text>
    </comment>
    <comment ref="K8" authorId="1">
      <text>
        <r>
          <rPr>
            <sz val="9"/>
            <color indexed="81"/>
            <rFont val="Tahoma"/>
            <family val="2"/>
          </rPr>
          <t xml:space="preserve">SILA PILIH TAHAP PENGUASAAN MURID
</t>
        </r>
      </text>
    </comment>
    <comment ref="M8" authorId="1">
      <text>
        <r>
          <rPr>
            <sz val="9"/>
            <color indexed="81"/>
            <rFont val="Tahoma"/>
            <family val="2"/>
          </rPr>
          <t xml:space="preserve">SILA PILIH TAHAP PENGUASAAN MURID
</t>
        </r>
      </text>
    </comment>
    <comment ref="O8" authorId="1">
      <text>
        <r>
          <rPr>
            <sz val="9"/>
            <color indexed="81"/>
            <rFont val="Tahoma"/>
            <family val="2"/>
          </rPr>
          <t xml:space="preserve">SILA PILIH TAHAP PENGUASAAN MURID
</t>
        </r>
      </text>
    </comment>
    <comment ref="Q8" authorId="1">
      <text>
        <r>
          <rPr>
            <sz val="9"/>
            <color indexed="81"/>
            <rFont val="Tahoma"/>
            <family val="2"/>
          </rPr>
          <t xml:space="preserve">SILA PILIH TAHAP PENGUASAAN MURID
</t>
        </r>
      </text>
    </comment>
    <comment ref="S8" authorId="1">
      <text>
        <r>
          <rPr>
            <sz val="9"/>
            <color indexed="81"/>
            <rFont val="Tahoma"/>
            <family val="2"/>
          </rPr>
          <t xml:space="preserve">SILA PILIH TAHAP PENGUASAAN MURID
</t>
        </r>
      </text>
    </comment>
    <comment ref="U8" authorId="1">
      <text>
        <r>
          <rPr>
            <sz val="9"/>
            <color indexed="81"/>
            <rFont val="Tahoma"/>
            <family val="2"/>
          </rPr>
          <t xml:space="preserve">SILA PILIH TAHAP PENGUASAAN MURID
</t>
        </r>
      </text>
    </comment>
    <comment ref="W8" authorId="1">
      <text>
        <r>
          <rPr>
            <sz val="9"/>
            <color indexed="81"/>
            <rFont val="Tahoma"/>
            <family val="2"/>
          </rPr>
          <t xml:space="preserve">SILA PILIH TAHAP PENGUASAAN MURID
</t>
        </r>
      </text>
    </comment>
    <comment ref="Y8" authorId="1">
      <text>
        <r>
          <rPr>
            <sz val="9"/>
            <color indexed="81"/>
            <rFont val="Tahoma"/>
            <family val="2"/>
          </rPr>
          <t xml:space="preserve">SILA PILIH TAHAP PENGUASAAN MURID
</t>
        </r>
      </text>
    </comment>
    <comment ref="AA8" authorId="1">
      <text>
        <r>
          <rPr>
            <sz val="9"/>
            <color indexed="81"/>
            <rFont val="Tahoma"/>
            <family val="2"/>
          </rPr>
          <t xml:space="preserve">SILA PILIH TAHAP PENGUASAAN MURID
</t>
        </r>
      </text>
    </comment>
    <comment ref="AC8" authorId="1">
      <text>
        <r>
          <rPr>
            <sz val="9"/>
            <color indexed="81"/>
            <rFont val="Tahoma"/>
            <family val="2"/>
          </rPr>
          <t xml:space="preserve">SILA PILIH TAHAP PENGUASAAN MURID
</t>
        </r>
      </text>
    </comment>
    <comment ref="AE8" authorId="1">
      <text>
        <r>
          <rPr>
            <sz val="9"/>
            <color indexed="81"/>
            <rFont val="Tahoma"/>
            <family val="2"/>
          </rPr>
          <t xml:space="preserve">SILA PILIH TAHAP PENGUASAAN MURID
</t>
        </r>
      </text>
    </comment>
    <comment ref="AG8" authorId="1">
      <text>
        <r>
          <rPr>
            <sz val="9"/>
            <color indexed="81"/>
            <rFont val="Tahoma"/>
            <family val="2"/>
          </rPr>
          <t xml:space="preserve">SILA PILIH TAHAP PENGUASAAN MURID
</t>
        </r>
      </text>
    </comment>
    <comment ref="AI8" authorId="1">
      <text>
        <r>
          <rPr>
            <sz val="9"/>
            <color indexed="81"/>
            <rFont val="Tahoma"/>
            <family val="2"/>
          </rPr>
          <t xml:space="preserve">SILA PILIH TAHAP PENGUASAAN MURID
</t>
        </r>
      </text>
    </comment>
    <comment ref="AK8" authorId="1">
      <text>
        <r>
          <rPr>
            <sz val="9"/>
            <color indexed="81"/>
            <rFont val="Tahoma"/>
            <family val="2"/>
          </rPr>
          <t xml:space="preserve">SILA PILIH TAHAP PENGUASAAN MURID
</t>
        </r>
      </text>
    </comment>
    <comment ref="AM8" authorId="1">
      <text>
        <r>
          <rPr>
            <sz val="9"/>
            <color indexed="81"/>
            <rFont val="Tahoma"/>
            <family val="2"/>
          </rPr>
          <t xml:space="preserve">SILA PILIH TAHAP PENGUASAAN MURID
</t>
        </r>
      </text>
    </comment>
    <comment ref="AO8" authorId="1">
      <text>
        <r>
          <rPr>
            <sz val="9"/>
            <color indexed="81"/>
            <rFont val="Tahoma"/>
            <family val="2"/>
          </rPr>
          <t xml:space="preserve">SILA PILIH TAHAP PENGUASAAN MURID
</t>
        </r>
      </text>
    </comment>
    <comment ref="AQ8" authorId="1">
      <text>
        <r>
          <rPr>
            <sz val="9"/>
            <color indexed="81"/>
            <rFont val="Tahoma"/>
            <family val="2"/>
          </rPr>
          <t xml:space="preserve">SILA PILIH TAHAP PENGUASAAN MURID
</t>
        </r>
      </text>
    </comment>
  </commentList>
</comments>
</file>

<file path=xl/comments7.xml><?xml version="1.0" encoding="utf-8"?>
<comments xmlns="http://schemas.openxmlformats.org/spreadsheetml/2006/main">
  <authors>
    <author>User1</author>
    <author>Mohd Azahar Madar</author>
    <author>Admin</author>
    <author>Hazif Azli Bin Mt Husin</author>
  </authors>
  <commentList>
    <comment ref="E3" authorId="0">
      <text>
        <r>
          <rPr>
            <b/>
            <sz val="9"/>
            <color indexed="81"/>
            <rFont val="Tahoma"/>
            <family val="2"/>
          </rPr>
          <t xml:space="preserve">
</t>
        </r>
        <r>
          <rPr>
            <b/>
            <sz val="12"/>
            <color indexed="81"/>
            <rFont val="Tahoma"/>
            <family val="2"/>
          </rPr>
          <t xml:space="preserve">1: Boleh menyebut huruf hijaiyah tunggal.
2: Boleh mengenal dan menyebut sebahagian huruf hijaiyah berbaris.
3: Boleh mengenal dan menyebut semua huruf hijaiyah berbaris secara beradab.
</t>
        </r>
      </text>
    </comment>
    <comment ref="I3" authorId="1">
      <text>
        <r>
          <rPr>
            <b/>
            <sz val="12"/>
            <color indexed="81"/>
            <rFont val="Tahoma"/>
            <family val="2"/>
          </rPr>
          <t>1: Boleh menyebut sebahagian ayat dari Surah Al-Fatihah.
2: Boleh menghafaz surah Al-Fatihah dengan sebutan yang betul.
3: Boleh menghafaz surah Al-Fatihah, An-Nas dan Al-Ikhlas dengan sebutan yang betul secara beradab.</t>
        </r>
      </text>
    </comment>
    <comment ref="M3" authorId="0">
      <text>
        <r>
          <rPr>
            <b/>
            <sz val="12"/>
            <color indexed="81"/>
            <rFont val="Tahoma"/>
            <family val="2"/>
          </rPr>
          <t>1: Boleh menyebut sebahagian nombor 1 hingga 10.
2: Boleh menyebut nombor 1 hingga 10 dengan sebutan yang betul.
3: Boleh mengecam dan menyebut nombor 1 hingga 10 dengan betul</t>
        </r>
      </text>
    </comment>
    <comment ref="Q3" authorId="1">
      <text>
        <r>
          <rPr>
            <b/>
            <sz val="12"/>
            <color indexed="81"/>
            <rFont val="Tahoma"/>
            <family val="2"/>
          </rPr>
          <t>1: Boleh menyebut kalimah لا إله إلا الله .
2: Boleh menyebut kalimah syahadah.
3: Boleh menyebut kalimah syahadah dan menyatakan maksudnya dengan beradab.
3:</t>
        </r>
      </text>
    </comment>
    <comment ref="U3" authorId="1">
      <text>
        <r>
          <rPr>
            <b/>
            <sz val="12"/>
            <color indexed="81"/>
            <rFont val="Tahoma"/>
            <family val="2"/>
          </rPr>
          <t>1: Boleh menyebut kalimah Allah dengan betul.
2: Boleh memuji kebesaran Allah dengan rangsangan.
3: Boleh memuji kebesaran Allah dengan lafaz yang betul dan beradab.</t>
        </r>
      </text>
    </comment>
    <comment ref="Y3" authorId="2">
      <text>
        <r>
          <rPr>
            <b/>
            <sz val="12"/>
            <color indexed="81"/>
            <rFont val="Tahoma"/>
            <family val="2"/>
          </rPr>
          <t xml:space="preserve">1: Boleh menyebut sebahagian Rukun Iman.
2: Boleh menyebut Rukun Iman secara tertib.
3: Boleh bercerita tentang Rukun Iman dengan betul.
</t>
        </r>
      </text>
    </comment>
    <comment ref="AC3" authorId="2">
      <text>
        <r>
          <rPr>
            <b/>
            <sz val="12"/>
            <color indexed="81"/>
            <rFont val="Tahoma"/>
            <family val="2"/>
          </rPr>
          <t>1: Boleh menyebut sebahagian dari Rukun Islam.
2: Boleh menyebut Rukun Islam secara tertib.
3: Boleh bercerita tentang amalan Rukun Islam dalam kehidupan</t>
        </r>
      </text>
    </comment>
    <comment ref="AG3" authorId="2">
      <text>
        <r>
          <rPr>
            <b/>
            <sz val="12"/>
            <color indexed="81"/>
            <rFont val="Tahoma"/>
            <family val="2"/>
          </rPr>
          <t>1: Boleh menyebut anggota wuduk.
2: Boleh melafazkan niat wuduk dan maknanya dengan betul.
3: Boleh melakukan wuduk dengan tertib dan beradab.</t>
        </r>
      </text>
    </comment>
    <comment ref="AK3" authorId="2">
      <text>
        <r>
          <rPr>
            <b/>
            <sz val="12"/>
            <color indexed="81"/>
            <rFont val="Tahoma"/>
            <family val="2"/>
          </rPr>
          <t xml:space="preserve">1: Boleh melakukan perlakuan solat.
2: Boleh melakukan perlakuan solat dan melafazkan niat solat dengan betul.
3: Boleh melakukan pergerakan dalam solat dengan betul mengikut tertib
</t>
        </r>
      </text>
    </comment>
    <comment ref="AO3" authorId="2">
      <text>
        <r>
          <rPr>
            <b/>
            <sz val="12"/>
            <color indexed="81"/>
            <rFont val="Tahoma"/>
            <family val="2"/>
          </rPr>
          <t xml:space="preserve">1: Boleh bercerita tentang Nabi Muhammad SAW.
2: Boleh bercerita tentang Nabi Muhammad SAW dan keluarga baginda.
3: Boleh bercerita tentang Nabi Muhammad SAW dan keluarga serta mengamalkan akhlak baginda.
</t>
        </r>
      </text>
    </comment>
    <comment ref="AS3" authorId="1">
      <text>
        <r>
          <rPr>
            <b/>
            <sz val="12"/>
            <color indexed="81"/>
            <rFont val="Tahoma"/>
            <family val="2"/>
          </rPr>
          <t>1: Boleh melafazkan basmalah dan hamdalah dalam amalan harian.
2: Boleh melafazkan doa dalam amalan harian.
3: Boleh mengamalkan basmalah, hamdalah dan doa dalam kehidupan harian dengan betul.</t>
        </r>
      </text>
    </comment>
    <comment ref="AW3" authorId="1">
      <text>
        <r>
          <rPr>
            <b/>
            <sz val="12"/>
            <color indexed="81"/>
            <rFont val="Tahoma"/>
            <family val="2"/>
          </rPr>
          <t>1: Boleh mengecam dan menyebut huruf jawi.
2: Boleh membatang suku kata terbuka dengan betul.
3: Boleh membaca perkataan yang mengandungi dua suku kata terbuka dengan betul.</t>
        </r>
      </text>
    </comment>
    <comment ref="BA3" authorId="2">
      <text>
        <r>
          <rPr>
            <b/>
            <sz val="12"/>
            <color indexed="81"/>
            <rFont val="Tahoma"/>
            <family val="2"/>
          </rPr>
          <t xml:space="preserve">1: Boleh menulis sebahagian huruf jawi tunggal.
2: Boleh menulis huruf jawi tunggal dengan betul.
3: Boleh menyalin perkataan yang mengandungi dua suku kata terbuka dengan betul.
</t>
        </r>
      </text>
    </comment>
    <comment ref="E8" authorId="3">
      <text>
        <r>
          <rPr>
            <sz val="9"/>
            <color indexed="81"/>
            <rFont val="Tahoma"/>
            <family val="2"/>
          </rPr>
          <t xml:space="preserve">SILA PILIH TAHAP PENGUASAAN MURID
</t>
        </r>
      </text>
    </comment>
    <comment ref="F8" authorId="3">
      <text>
        <r>
          <rPr>
            <sz val="9"/>
            <color indexed="81"/>
            <rFont val="Tahoma"/>
            <family val="2"/>
          </rPr>
          <t xml:space="preserve">SILA MASUKKAN TARIKH DALAM FORMAT HH/BB
</t>
        </r>
      </text>
    </comment>
    <comment ref="G8" authorId="3">
      <text>
        <r>
          <rPr>
            <sz val="9"/>
            <color indexed="81"/>
            <rFont val="Tahoma"/>
            <family val="2"/>
          </rPr>
          <t xml:space="preserve">SILA PILIH TAHAP PENGUASAAN MURID
</t>
        </r>
      </text>
    </comment>
    <comment ref="H8" authorId="3">
      <text>
        <r>
          <rPr>
            <sz val="9"/>
            <color indexed="81"/>
            <rFont val="Tahoma"/>
            <family val="2"/>
          </rPr>
          <t xml:space="preserve">SILA MASUKKAN TARIKH DALAM FORMAT HH/BB
</t>
        </r>
      </text>
    </comment>
    <comment ref="I8" authorId="3">
      <text>
        <r>
          <rPr>
            <sz val="9"/>
            <color indexed="81"/>
            <rFont val="Tahoma"/>
            <family val="2"/>
          </rPr>
          <t xml:space="preserve">SILA PILIH TAHAP PENGUASAAN MURID
</t>
        </r>
      </text>
    </comment>
    <comment ref="J8" authorId="3">
      <text>
        <r>
          <rPr>
            <sz val="9"/>
            <color indexed="81"/>
            <rFont val="Tahoma"/>
            <family val="2"/>
          </rPr>
          <t xml:space="preserve">SILA MASUKKAN TARIKH DALAM FORMAT HH/BB
</t>
        </r>
      </text>
    </comment>
    <comment ref="K8" authorId="3">
      <text>
        <r>
          <rPr>
            <sz val="9"/>
            <color indexed="81"/>
            <rFont val="Tahoma"/>
            <family val="2"/>
          </rPr>
          <t xml:space="preserve">SILA PILIH TAHAP PENGUASAAN MURID
</t>
        </r>
      </text>
    </comment>
    <comment ref="L8" authorId="3">
      <text>
        <r>
          <rPr>
            <sz val="9"/>
            <color indexed="81"/>
            <rFont val="Tahoma"/>
            <family val="2"/>
          </rPr>
          <t xml:space="preserve">SILA MASUKKAN TARIKH DALAM FORMAT HH/BB
</t>
        </r>
      </text>
    </comment>
    <comment ref="M8" authorId="3">
      <text>
        <r>
          <rPr>
            <sz val="9"/>
            <color indexed="81"/>
            <rFont val="Tahoma"/>
            <family val="2"/>
          </rPr>
          <t xml:space="preserve">SILA PILIH TAHAP PENGUASAAN MURID
</t>
        </r>
      </text>
    </comment>
    <comment ref="N8" authorId="3">
      <text>
        <r>
          <rPr>
            <sz val="9"/>
            <color indexed="81"/>
            <rFont val="Tahoma"/>
            <family val="2"/>
          </rPr>
          <t xml:space="preserve">SILA MASUKKAN TARIKH DALAM FORMAT HH/BB
</t>
        </r>
      </text>
    </comment>
    <comment ref="O8" authorId="3">
      <text>
        <r>
          <rPr>
            <sz val="9"/>
            <color indexed="81"/>
            <rFont val="Tahoma"/>
            <family val="2"/>
          </rPr>
          <t xml:space="preserve">SILA PILIH TAHAP PENGUASAAN MURID
</t>
        </r>
      </text>
    </comment>
    <comment ref="P8" authorId="3">
      <text>
        <r>
          <rPr>
            <sz val="9"/>
            <color indexed="81"/>
            <rFont val="Tahoma"/>
            <family val="2"/>
          </rPr>
          <t xml:space="preserve">SILA MASUKKAN TARIKH DALAM FORMAT HH/BB
</t>
        </r>
      </text>
    </comment>
    <comment ref="Q8" authorId="3">
      <text>
        <r>
          <rPr>
            <sz val="9"/>
            <color indexed="81"/>
            <rFont val="Tahoma"/>
            <family val="2"/>
          </rPr>
          <t xml:space="preserve">SILA PILIH TAHAP PENGUASAAN MURID
</t>
        </r>
      </text>
    </comment>
    <comment ref="R8" authorId="3">
      <text>
        <r>
          <rPr>
            <sz val="9"/>
            <color indexed="81"/>
            <rFont val="Tahoma"/>
            <family val="2"/>
          </rPr>
          <t xml:space="preserve">SILA MASUKKAN TARIKH DALAM FORMAT HH/BB
</t>
        </r>
      </text>
    </comment>
    <comment ref="S8" authorId="3">
      <text>
        <r>
          <rPr>
            <sz val="9"/>
            <color indexed="81"/>
            <rFont val="Tahoma"/>
            <family val="2"/>
          </rPr>
          <t xml:space="preserve">SILA PILIH TAHAP PENGUASAAN MURID
</t>
        </r>
      </text>
    </comment>
    <comment ref="T8" authorId="3">
      <text>
        <r>
          <rPr>
            <sz val="9"/>
            <color indexed="81"/>
            <rFont val="Tahoma"/>
            <family val="2"/>
          </rPr>
          <t xml:space="preserve">SILA MASUKKAN TARIKH DALAM FORMAT HH/BB
</t>
        </r>
      </text>
    </comment>
    <comment ref="U8" authorId="3">
      <text>
        <r>
          <rPr>
            <sz val="9"/>
            <color indexed="81"/>
            <rFont val="Tahoma"/>
            <family val="2"/>
          </rPr>
          <t xml:space="preserve">SILA PILIH TAHAP PENGUASAAN MURID
</t>
        </r>
      </text>
    </comment>
    <comment ref="V8" authorId="3">
      <text>
        <r>
          <rPr>
            <sz val="9"/>
            <color indexed="81"/>
            <rFont val="Tahoma"/>
            <family val="2"/>
          </rPr>
          <t xml:space="preserve">SILA MASUKKAN TARIKH DALAM FORMAT HH/BB
</t>
        </r>
      </text>
    </comment>
    <comment ref="W8" authorId="3">
      <text>
        <r>
          <rPr>
            <sz val="9"/>
            <color indexed="81"/>
            <rFont val="Tahoma"/>
            <family val="2"/>
          </rPr>
          <t xml:space="preserve">SILA PILIH TAHAP PENGUASAAN MURID
</t>
        </r>
      </text>
    </comment>
    <comment ref="X8" authorId="3">
      <text>
        <r>
          <rPr>
            <sz val="9"/>
            <color indexed="81"/>
            <rFont val="Tahoma"/>
            <family val="2"/>
          </rPr>
          <t xml:space="preserve">SILA MASUKKAN TARIKH DALAM FORMAT HH/BB
</t>
        </r>
      </text>
    </comment>
    <comment ref="Y8" authorId="3">
      <text>
        <r>
          <rPr>
            <sz val="9"/>
            <color indexed="81"/>
            <rFont val="Tahoma"/>
            <family val="2"/>
          </rPr>
          <t xml:space="preserve">SILA PILIH TAHAP PENGUASAAN MURID
</t>
        </r>
      </text>
    </comment>
    <comment ref="Z8" authorId="3">
      <text>
        <r>
          <rPr>
            <sz val="9"/>
            <color indexed="81"/>
            <rFont val="Tahoma"/>
            <family val="2"/>
          </rPr>
          <t xml:space="preserve">SILA MASUKKAN TARIKH DALAM FORMAT HH/BB
</t>
        </r>
      </text>
    </comment>
    <comment ref="AA8" authorId="3">
      <text>
        <r>
          <rPr>
            <sz val="9"/>
            <color indexed="81"/>
            <rFont val="Tahoma"/>
            <family val="2"/>
          </rPr>
          <t xml:space="preserve">SILA PILIH TAHAP PENGUASAAN MURID
</t>
        </r>
      </text>
    </comment>
    <comment ref="AB8" authorId="3">
      <text>
        <r>
          <rPr>
            <sz val="9"/>
            <color indexed="81"/>
            <rFont val="Tahoma"/>
            <family val="2"/>
          </rPr>
          <t xml:space="preserve">SILA MASUKKAN TARIKH DALAM FORMAT HH/BB
</t>
        </r>
      </text>
    </comment>
    <comment ref="AC8" authorId="3">
      <text>
        <r>
          <rPr>
            <sz val="9"/>
            <color indexed="81"/>
            <rFont val="Tahoma"/>
            <family val="2"/>
          </rPr>
          <t xml:space="preserve">SILA PILIH TAHAP PENGUASAAN MURID
</t>
        </r>
      </text>
    </comment>
    <comment ref="AD8" authorId="3">
      <text>
        <r>
          <rPr>
            <sz val="9"/>
            <color indexed="81"/>
            <rFont val="Tahoma"/>
            <family val="2"/>
          </rPr>
          <t xml:space="preserve">SILA MASUKKAN TARIKH DALAM FORMAT HH/BB
</t>
        </r>
      </text>
    </comment>
    <comment ref="AE8" authorId="3">
      <text>
        <r>
          <rPr>
            <sz val="9"/>
            <color indexed="81"/>
            <rFont val="Tahoma"/>
            <family val="2"/>
          </rPr>
          <t xml:space="preserve">SILA PILIH TAHAP PENGUASAAN MURID
</t>
        </r>
      </text>
    </comment>
    <comment ref="AF8" authorId="3">
      <text>
        <r>
          <rPr>
            <sz val="9"/>
            <color indexed="81"/>
            <rFont val="Tahoma"/>
            <family val="2"/>
          </rPr>
          <t xml:space="preserve">SILA MASUKKAN TARIKH DALAM FORMAT HH/BB
</t>
        </r>
      </text>
    </comment>
    <comment ref="AG8" authorId="3">
      <text>
        <r>
          <rPr>
            <sz val="9"/>
            <color indexed="81"/>
            <rFont val="Tahoma"/>
            <family val="2"/>
          </rPr>
          <t xml:space="preserve">SILA PILIH TAHAP PENGUASAAN MURID
</t>
        </r>
      </text>
    </comment>
    <comment ref="AI8" authorId="3">
      <text>
        <r>
          <rPr>
            <sz val="9"/>
            <color indexed="81"/>
            <rFont val="Tahoma"/>
            <family val="2"/>
          </rPr>
          <t xml:space="preserve">SILA PILIH TAHAP PENGUASAAN MURID
</t>
        </r>
      </text>
    </comment>
    <comment ref="AK8" authorId="3">
      <text>
        <r>
          <rPr>
            <sz val="9"/>
            <color indexed="81"/>
            <rFont val="Tahoma"/>
            <family val="2"/>
          </rPr>
          <t xml:space="preserve">SILA PILIH TAHAP PENGUASAAN MURID
</t>
        </r>
      </text>
    </comment>
    <comment ref="AM8" authorId="3">
      <text>
        <r>
          <rPr>
            <sz val="9"/>
            <color indexed="81"/>
            <rFont val="Tahoma"/>
            <family val="2"/>
          </rPr>
          <t xml:space="preserve">SILA PILIH TAHAP PENGUASAAN MURID
</t>
        </r>
      </text>
    </comment>
    <comment ref="AO8" authorId="3">
      <text>
        <r>
          <rPr>
            <sz val="9"/>
            <color indexed="81"/>
            <rFont val="Tahoma"/>
            <family val="2"/>
          </rPr>
          <t xml:space="preserve">SILA PILIH TAHAP PENGUASAAN MURID
</t>
        </r>
      </text>
    </comment>
    <comment ref="AQ8" authorId="3">
      <text>
        <r>
          <rPr>
            <sz val="9"/>
            <color indexed="81"/>
            <rFont val="Tahoma"/>
            <family val="2"/>
          </rPr>
          <t xml:space="preserve">SILA PILIH TAHAP PENGUASAAN MURID
</t>
        </r>
      </text>
    </comment>
    <comment ref="AS8" authorId="3">
      <text>
        <r>
          <rPr>
            <sz val="9"/>
            <color indexed="81"/>
            <rFont val="Tahoma"/>
            <family val="2"/>
          </rPr>
          <t xml:space="preserve">SILA PILIH TAHAP PENGUASAAN MURID
</t>
        </r>
      </text>
    </comment>
    <comment ref="AU8" authorId="3">
      <text>
        <r>
          <rPr>
            <sz val="9"/>
            <color indexed="81"/>
            <rFont val="Tahoma"/>
            <family val="2"/>
          </rPr>
          <t xml:space="preserve">SILA PILIH TAHAP PENGUASAAN MURID
</t>
        </r>
      </text>
    </comment>
    <comment ref="AW8" authorId="3">
      <text>
        <r>
          <rPr>
            <sz val="9"/>
            <color indexed="81"/>
            <rFont val="Tahoma"/>
            <family val="2"/>
          </rPr>
          <t xml:space="preserve">SILA PILIH TAHAP PENGUASAAN MURID
</t>
        </r>
      </text>
    </comment>
    <comment ref="AY8" authorId="3">
      <text>
        <r>
          <rPr>
            <sz val="9"/>
            <color indexed="81"/>
            <rFont val="Tahoma"/>
            <family val="2"/>
          </rPr>
          <t xml:space="preserve">SILA PILIH TAHAP PENGUASAAN MURID
</t>
        </r>
      </text>
    </comment>
    <comment ref="BA8" authorId="3">
      <text>
        <r>
          <rPr>
            <sz val="9"/>
            <color indexed="81"/>
            <rFont val="Tahoma"/>
            <family val="2"/>
          </rPr>
          <t xml:space="preserve">SILA PILIH TAHAP PENGUASAAN MURID
</t>
        </r>
      </text>
    </comment>
    <comment ref="BC8" authorId="3">
      <text>
        <r>
          <rPr>
            <sz val="9"/>
            <color indexed="81"/>
            <rFont val="Tahoma"/>
            <family val="2"/>
          </rPr>
          <t xml:space="preserve">SILA PILIH TAHAP PENGUASAAN MURID
</t>
        </r>
      </text>
    </comment>
  </commentList>
</comments>
</file>

<file path=xl/comments8.xml><?xml version="1.0" encoding="utf-8"?>
<comments xmlns="http://schemas.openxmlformats.org/spreadsheetml/2006/main">
  <authors>
    <author>Mohd Azahar Madar</author>
    <author>Hazif Azli Bin Mt Husin</author>
  </authors>
  <commentList>
    <comment ref="E2" authorId="0">
      <text>
        <r>
          <rPr>
            <b/>
            <sz val="12"/>
            <color indexed="81"/>
            <rFont val="Tahoma"/>
            <family val="2"/>
          </rPr>
          <t>1: Boleh menyatakan emosi sendiri.
2: Boleh menyatakan emosi sendiri mengikut situasi.
3: Boleh mengurus emosi sendiri dalam pelbagai situasi.</t>
        </r>
      </text>
    </comment>
    <comment ref="I2" authorId="0">
      <text>
        <r>
          <rPr>
            <b/>
            <sz val="12"/>
            <color indexed="81"/>
            <rFont val="Tahoma"/>
            <family val="2"/>
          </rPr>
          <t>1: Boleh menyatakan emosi orang lain.
2: Boleh menyatakan emosi orang lain mengikut situasi.
3: Boleh membezakan emosi antara individu dalam situasi yang tertentu.</t>
        </r>
      </text>
    </comment>
    <comment ref="M2" authorId="0">
      <text>
        <r>
          <rPr>
            <b/>
            <sz val="12"/>
            <color indexed="81"/>
            <rFont val="Tahoma"/>
            <family val="2"/>
          </rPr>
          <t>1: Boleh menunjukkan sikap yang positif dengan rangsangan.
2: Boleh menunjukkan sebahagian sikap yang positif.
3: Boleh menunjukkan sikap yang positif dalam pelbagai situasi.</t>
        </r>
      </text>
    </comment>
    <comment ref="Q2" authorId="0">
      <text>
        <r>
          <rPr>
            <b/>
            <sz val="12"/>
            <color indexed="81"/>
            <rFont val="Tahoma"/>
            <family val="2"/>
          </rPr>
          <t>1: Boleh mengawal emosi sendiri dengan bimbingan.
2: Boleh mengawal diri dalam situasi tertentu.
3: Boleh mengawal diri dalam pelbagai situasi.</t>
        </r>
      </text>
    </comment>
    <comment ref="U2" authorId="0">
      <text>
        <r>
          <rPr>
            <b/>
            <sz val="12"/>
            <color indexed="81"/>
            <rFont val="Tahoma"/>
            <family val="2"/>
          </rPr>
          <t>1: Boleh berinteraksi dengan orang tertentu sahaja.
2: Boleh berinteraksi dengan orang lain.
3: Boleh berinteraksi dan memberi pendapat dengan yakin dalam pelbagai situasi.</t>
        </r>
      </text>
    </comment>
    <comment ref="Y2" authorId="0">
      <text>
        <r>
          <rPr>
            <b/>
            <sz val="12"/>
            <color indexed="81"/>
            <rFont val="Tahoma"/>
            <family val="2"/>
          </rPr>
          <t>1: Boleh memahami keperluan orang lain dengan bimbingan.
2: Boleh memahami perasaan orang lain berdasarkan gerak laku yang ditunjukkannya.
3: Boleh menghormati perasaan dan pandangan orang lain dalam pelbagai situasi.</t>
        </r>
      </text>
    </comment>
    <comment ref="AC2" authorId="0">
      <text>
        <r>
          <rPr>
            <b/>
            <sz val="12"/>
            <color indexed="81"/>
            <rFont val="Tahoma"/>
            <family val="2"/>
          </rPr>
          <t>1: Boleh menggunakan kemahiran sosial dengan bimbingan.
2: Boleh menyesuaikan diri dalam situasi tertentu.
3: Mengamalkan etika sosial dalam pelbagai situasi</t>
        </r>
      </text>
    </comment>
    <comment ref="E8" authorId="1">
      <text>
        <r>
          <rPr>
            <sz val="9"/>
            <color indexed="81"/>
            <rFont val="Tahoma"/>
            <family val="2"/>
          </rPr>
          <t xml:space="preserve">SILA PILIH TAHAP PENGUASAAN MURID
</t>
        </r>
      </text>
    </comment>
    <comment ref="F8" authorId="1">
      <text>
        <r>
          <rPr>
            <sz val="9"/>
            <color indexed="81"/>
            <rFont val="Tahoma"/>
            <family val="2"/>
          </rPr>
          <t xml:space="preserve">SILA MASUKKAN TARIKH DALAM FORMAT HH/BB
</t>
        </r>
      </text>
    </comment>
    <comment ref="G8" authorId="1">
      <text>
        <r>
          <rPr>
            <sz val="9"/>
            <color indexed="81"/>
            <rFont val="Tahoma"/>
            <family val="2"/>
          </rPr>
          <t xml:space="preserve">SILA PILIH TAHAP PENGUASAAN MURID
</t>
        </r>
      </text>
    </comment>
    <comment ref="H8" authorId="1">
      <text>
        <r>
          <rPr>
            <sz val="9"/>
            <color indexed="81"/>
            <rFont val="Tahoma"/>
            <family val="2"/>
          </rPr>
          <t xml:space="preserve">SILA MASUKKAN TARIKH DALAM FORMAT HH/BB
</t>
        </r>
      </text>
    </comment>
    <comment ref="I8" authorId="1">
      <text>
        <r>
          <rPr>
            <sz val="9"/>
            <color indexed="81"/>
            <rFont val="Tahoma"/>
            <family val="2"/>
          </rPr>
          <t xml:space="preserve">SILA PILIH TAHAP PENGUASAAN MURID
</t>
        </r>
      </text>
    </comment>
    <comment ref="J8" authorId="1">
      <text>
        <r>
          <rPr>
            <sz val="9"/>
            <color indexed="81"/>
            <rFont val="Tahoma"/>
            <family val="2"/>
          </rPr>
          <t xml:space="preserve">SILA MASUKKAN TARIKH DALAM FORMAT HH/BB
</t>
        </r>
      </text>
    </comment>
    <comment ref="K8" authorId="1">
      <text>
        <r>
          <rPr>
            <sz val="9"/>
            <color indexed="81"/>
            <rFont val="Tahoma"/>
            <family val="2"/>
          </rPr>
          <t xml:space="preserve">SILA PILIH TAHAP PENGUASAAN MURID
</t>
        </r>
      </text>
    </comment>
    <comment ref="L8" authorId="1">
      <text>
        <r>
          <rPr>
            <sz val="9"/>
            <color indexed="81"/>
            <rFont val="Tahoma"/>
            <family val="2"/>
          </rPr>
          <t xml:space="preserve">SILA MASUKKAN TARIKH DALAM FORMAT HH/BB
</t>
        </r>
      </text>
    </comment>
    <comment ref="M8" authorId="1">
      <text>
        <r>
          <rPr>
            <sz val="9"/>
            <color indexed="81"/>
            <rFont val="Tahoma"/>
            <family val="2"/>
          </rPr>
          <t xml:space="preserve">SILA PILIH TAHAP PENGUASAAN MURID
</t>
        </r>
      </text>
    </comment>
    <comment ref="N8" authorId="1">
      <text>
        <r>
          <rPr>
            <sz val="9"/>
            <color indexed="81"/>
            <rFont val="Tahoma"/>
            <family val="2"/>
          </rPr>
          <t xml:space="preserve">SILA MASUKKAN TARIKH DALAM FORMAT HH/BB
</t>
        </r>
      </text>
    </comment>
    <comment ref="O8" authorId="1">
      <text>
        <r>
          <rPr>
            <sz val="9"/>
            <color indexed="81"/>
            <rFont val="Tahoma"/>
            <family val="2"/>
          </rPr>
          <t xml:space="preserve">SILA PILIH TAHAP PENGUASAAN MURID
</t>
        </r>
      </text>
    </comment>
    <comment ref="P8" authorId="1">
      <text>
        <r>
          <rPr>
            <sz val="9"/>
            <color indexed="81"/>
            <rFont val="Tahoma"/>
            <family val="2"/>
          </rPr>
          <t xml:space="preserve">SILA MASUKKAN TARIKH DALAM FORMAT HH/BB
</t>
        </r>
      </text>
    </comment>
    <comment ref="Q8" authorId="1">
      <text>
        <r>
          <rPr>
            <sz val="9"/>
            <color indexed="81"/>
            <rFont val="Tahoma"/>
            <family val="2"/>
          </rPr>
          <t xml:space="preserve">SILA PILIH TAHAP PENGUASAAN MURID
</t>
        </r>
      </text>
    </comment>
    <comment ref="R8" authorId="1">
      <text>
        <r>
          <rPr>
            <sz val="9"/>
            <color indexed="81"/>
            <rFont val="Tahoma"/>
            <family val="2"/>
          </rPr>
          <t xml:space="preserve">SILA MASUKKAN TARIKH DALAM FORMAT HH/BB
</t>
        </r>
      </text>
    </comment>
    <comment ref="S8" authorId="1">
      <text>
        <r>
          <rPr>
            <sz val="9"/>
            <color indexed="81"/>
            <rFont val="Tahoma"/>
            <family val="2"/>
          </rPr>
          <t xml:space="preserve">SILA PILIH TAHAP PENGUASAAN MURID
</t>
        </r>
      </text>
    </comment>
    <comment ref="T8" authorId="1">
      <text>
        <r>
          <rPr>
            <sz val="9"/>
            <color indexed="81"/>
            <rFont val="Tahoma"/>
            <family val="2"/>
          </rPr>
          <t xml:space="preserve">SILA MASUKKAN TARIKH DALAM FORMAT HH/BB
</t>
        </r>
      </text>
    </comment>
    <comment ref="U8" authorId="1">
      <text>
        <r>
          <rPr>
            <sz val="9"/>
            <color indexed="81"/>
            <rFont val="Tahoma"/>
            <family val="2"/>
          </rPr>
          <t xml:space="preserve">SILA PILIH TAHAP PENGUASAAN MURID
</t>
        </r>
      </text>
    </comment>
    <comment ref="V8" authorId="1">
      <text>
        <r>
          <rPr>
            <sz val="9"/>
            <color indexed="81"/>
            <rFont val="Tahoma"/>
            <family val="2"/>
          </rPr>
          <t xml:space="preserve">SILA MASUKKAN TARIKH DALAM FORMAT HH/BB
</t>
        </r>
      </text>
    </comment>
    <comment ref="W8" authorId="1">
      <text>
        <r>
          <rPr>
            <sz val="9"/>
            <color indexed="81"/>
            <rFont val="Tahoma"/>
            <family val="2"/>
          </rPr>
          <t xml:space="preserve">SILA PILIH TAHAP PENGUASAAN MURID
</t>
        </r>
      </text>
    </comment>
    <comment ref="X8" authorId="1">
      <text>
        <r>
          <rPr>
            <sz val="9"/>
            <color indexed="81"/>
            <rFont val="Tahoma"/>
            <family val="2"/>
          </rPr>
          <t xml:space="preserve">SILA MASUKKAN TARIKH DALAM FORMAT HH/BB
</t>
        </r>
      </text>
    </comment>
    <comment ref="Y8" authorId="1">
      <text>
        <r>
          <rPr>
            <sz val="9"/>
            <color indexed="81"/>
            <rFont val="Tahoma"/>
            <family val="2"/>
          </rPr>
          <t xml:space="preserve">SILA PILIH TAHAP PENGUASAAN MURID
</t>
        </r>
      </text>
    </comment>
    <comment ref="Z8" authorId="1">
      <text>
        <r>
          <rPr>
            <sz val="9"/>
            <color indexed="81"/>
            <rFont val="Tahoma"/>
            <family val="2"/>
          </rPr>
          <t xml:space="preserve">SILA MASUKKAN TARIKH DALAM FORMAT HH/BB
</t>
        </r>
      </text>
    </comment>
    <comment ref="AA8" authorId="1">
      <text>
        <r>
          <rPr>
            <sz val="9"/>
            <color indexed="81"/>
            <rFont val="Tahoma"/>
            <family val="2"/>
          </rPr>
          <t xml:space="preserve">SILA PILIH TAHAP PENGUASAAN MURID
</t>
        </r>
      </text>
    </comment>
    <comment ref="AB8" authorId="1">
      <text>
        <r>
          <rPr>
            <sz val="9"/>
            <color indexed="81"/>
            <rFont val="Tahoma"/>
            <family val="2"/>
          </rPr>
          <t xml:space="preserve">SILA MASUKKAN TARIKH DALAM FORMAT HH/BB
</t>
        </r>
      </text>
    </comment>
    <comment ref="AC8" authorId="1">
      <text>
        <r>
          <rPr>
            <sz val="9"/>
            <color indexed="81"/>
            <rFont val="Tahoma"/>
            <family val="2"/>
          </rPr>
          <t xml:space="preserve">SILA PILIH TAHAP PENGUASAAN MURID
</t>
        </r>
      </text>
    </comment>
    <comment ref="AD8" authorId="1">
      <text>
        <r>
          <rPr>
            <sz val="9"/>
            <color indexed="81"/>
            <rFont val="Tahoma"/>
            <family val="2"/>
          </rPr>
          <t xml:space="preserve">SILA MASUKKAN TARIKH DALAM FORMAT HH/BB
</t>
        </r>
      </text>
    </comment>
    <comment ref="AE8" authorId="1">
      <text>
        <r>
          <rPr>
            <sz val="9"/>
            <color indexed="81"/>
            <rFont val="Tahoma"/>
            <family val="2"/>
          </rPr>
          <t xml:space="preserve">SILA PILIH TAHAP PENGUASAAN MURID
</t>
        </r>
      </text>
    </comment>
    <comment ref="AF8" authorId="1">
      <text>
        <r>
          <rPr>
            <sz val="9"/>
            <color indexed="81"/>
            <rFont val="Tahoma"/>
            <family val="2"/>
          </rPr>
          <t xml:space="preserve">SILA MASUKKAN TARIKH DALAM FORMAT HH/BB
</t>
        </r>
      </text>
    </comment>
  </commentList>
</comments>
</file>

<file path=xl/comments9.xml><?xml version="1.0" encoding="utf-8"?>
<comments xmlns="http://schemas.openxmlformats.org/spreadsheetml/2006/main">
  <authors>
    <author>User1</author>
    <author>Mohd Azahar Madar</author>
    <author>Admin</author>
    <author>Hazif Azli Bin Mt Husin</author>
  </authors>
  <commentList>
    <comment ref="E3" authorId="0">
      <text>
        <r>
          <rPr>
            <b/>
            <sz val="9"/>
            <color indexed="81"/>
            <rFont val="Tahoma"/>
            <family val="2"/>
          </rPr>
          <t xml:space="preserve">
</t>
        </r>
        <r>
          <rPr>
            <b/>
            <sz val="12"/>
            <color indexed="81"/>
            <rFont val="Tahoma"/>
            <family val="2"/>
          </rPr>
          <t xml:space="preserve">1: Boleh menjalankan aktiviti yang melibatkan kemahiran motor halus.
2: Boleh melakukan kemahiran motor halus menggunakan alatan dengan cara yang betul.
3: Boleh melakukan kemahiran motor halus yang melibatkan pelbagai aktiviti yang lebih kompleks.
</t>
        </r>
      </text>
    </comment>
    <comment ref="I3" authorId="1">
      <text>
        <r>
          <rPr>
            <b/>
            <sz val="12"/>
            <color indexed="81"/>
            <rFont val="Tahoma"/>
            <family val="2"/>
          </rPr>
          <t>1: Boleh melakukan pergerakan lokomotor.
2: Boleh melakukan gabungan pergerakan lokomotor.
3: Boleh melakukan pergerakan lokomotor dengan kesedaran ruang.</t>
        </r>
      </text>
    </comment>
    <comment ref="M3" authorId="0">
      <text>
        <r>
          <rPr>
            <b/>
            <sz val="12"/>
            <color indexed="81"/>
            <rFont val="Tahoma"/>
            <family val="2"/>
          </rPr>
          <t>1: Boleh melakukan sebahagian pergerakan bukan lokomotor.
2: Boleh melakukan pergerakan bukan lokomotor.
3: Boleh melakukan gabungan pergerakan bukan lokomotor.</t>
        </r>
      </text>
    </comment>
    <comment ref="Q3" authorId="1">
      <text>
        <r>
          <rPr>
            <b/>
            <sz val="12"/>
            <color indexed="81"/>
            <rFont val="Tahoma"/>
            <family val="2"/>
          </rPr>
          <t>1: Boleh melakukan satu kemahiran manipulasi.
2: Boleh melakukan kemahiran manipulasi dalam situasi tertentu sahaja.
3: Boleh melakukan kemahiran manipulasi dalam pelbagai situasi</t>
        </r>
      </text>
    </comment>
    <comment ref="U3" authorId="1">
      <text>
        <r>
          <rPr>
            <b/>
            <sz val="12"/>
            <color indexed="81"/>
            <rFont val="Tahoma"/>
            <family val="2"/>
          </rPr>
          <t>1: Boleh melakukan pergerakan lokomotor mengikut muzik.
2: Boleh melakukan pergerakan lokomotor dan bukan lokomotor mengikut muzik.
3: Boleh melakukan gabungan pergerakan lokomotor dan bukan lokomotor secara kreatif mengikut muzik.</t>
        </r>
      </text>
    </comment>
    <comment ref="Y3" authorId="2">
      <text>
        <r>
          <rPr>
            <b/>
            <sz val="12"/>
            <color indexed="81"/>
            <rFont val="Tahoma"/>
            <family val="2"/>
          </rPr>
          <t>1: Boleh menjaga kesihatan diri dengan bimbingan.
2: Boleh menjaga kesihatan diri sendiri.
3: Mengamalkan penjagaan kesihatan diri dalam kehidupan.</t>
        </r>
      </text>
    </comment>
    <comment ref="AC3" authorId="2">
      <text>
        <r>
          <rPr>
            <b/>
            <sz val="12"/>
            <color indexed="81"/>
            <rFont val="Tahoma"/>
            <family val="2"/>
          </rPr>
          <t>1: Boleh menjaga keselamatan diri dengan bimbingan.
2: Boleh menjaga keselamatan diri sendiri.
3: Mengamalkan penjagaan keselamatan diri dalam kehidupan</t>
        </r>
      </text>
    </comment>
    <comment ref="AG3" authorId="1">
      <text>
        <r>
          <rPr>
            <b/>
            <sz val="12"/>
            <color indexed="81"/>
            <rFont val="Tahoma"/>
            <family val="2"/>
          </rPr>
          <t>1: Boleh mengambil pemakanan seimbang dengan rangsangan.
2: Boleh mengambil pemakanan seimbang dalam situasi tertentu.
3: Mengamalkan pemakanan seimbang</t>
        </r>
      </text>
    </comment>
    <comment ref="E8" authorId="3">
      <text>
        <r>
          <rPr>
            <sz val="9"/>
            <color indexed="81"/>
            <rFont val="Tahoma"/>
            <family val="2"/>
          </rPr>
          <t xml:space="preserve">SILA PILIH TAHAP PENGUASAAN MURID
</t>
        </r>
      </text>
    </comment>
    <comment ref="F8" authorId="3">
      <text>
        <r>
          <rPr>
            <sz val="9"/>
            <color indexed="81"/>
            <rFont val="Tahoma"/>
            <family val="2"/>
          </rPr>
          <t xml:space="preserve">SILA MASUKKAN TARIKH DALAM FORMAT HH/BB
</t>
        </r>
      </text>
    </comment>
    <comment ref="G8" authorId="3">
      <text>
        <r>
          <rPr>
            <sz val="9"/>
            <color indexed="81"/>
            <rFont val="Tahoma"/>
            <family val="2"/>
          </rPr>
          <t xml:space="preserve">SILA PILIH TAHAP PENGUASAAN MURID
</t>
        </r>
      </text>
    </comment>
    <comment ref="H8" authorId="3">
      <text>
        <r>
          <rPr>
            <sz val="9"/>
            <color indexed="81"/>
            <rFont val="Tahoma"/>
            <family val="2"/>
          </rPr>
          <t xml:space="preserve">SILA MASUKKAN TARIKH DALAM FORMAT HH/BB
</t>
        </r>
      </text>
    </comment>
    <comment ref="I8" authorId="3">
      <text>
        <r>
          <rPr>
            <sz val="9"/>
            <color indexed="81"/>
            <rFont val="Tahoma"/>
            <family val="2"/>
          </rPr>
          <t xml:space="preserve">SILA PILIH TAHAP PENGUASAAN MURID
</t>
        </r>
      </text>
    </comment>
    <comment ref="J8" authorId="3">
      <text>
        <r>
          <rPr>
            <sz val="9"/>
            <color indexed="81"/>
            <rFont val="Tahoma"/>
            <family val="2"/>
          </rPr>
          <t xml:space="preserve">SILA MASUKKAN TARIKH DALAM FORMAT HH/BB
</t>
        </r>
      </text>
    </comment>
    <comment ref="K8" authorId="3">
      <text>
        <r>
          <rPr>
            <sz val="9"/>
            <color indexed="81"/>
            <rFont val="Tahoma"/>
            <family val="2"/>
          </rPr>
          <t xml:space="preserve">SILA PILIH TAHAP PENGUASAAN MURID
</t>
        </r>
      </text>
    </comment>
    <comment ref="L8" authorId="3">
      <text>
        <r>
          <rPr>
            <sz val="9"/>
            <color indexed="81"/>
            <rFont val="Tahoma"/>
            <family val="2"/>
          </rPr>
          <t xml:space="preserve">SILA MASUKKAN TARIKH DALAM FORMAT HH/BB
</t>
        </r>
      </text>
    </comment>
    <comment ref="M8" authorId="3">
      <text>
        <r>
          <rPr>
            <sz val="9"/>
            <color indexed="81"/>
            <rFont val="Tahoma"/>
            <family val="2"/>
          </rPr>
          <t xml:space="preserve">SILA PILIH TAHAP PENGUASAAN MURID
</t>
        </r>
      </text>
    </comment>
    <comment ref="N8" authorId="3">
      <text>
        <r>
          <rPr>
            <sz val="9"/>
            <color indexed="81"/>
            <rFont val="Tahoma"/>
            <family val="2"/>
          </rPr>
          <t xml:space="preserve">SILA MASUKKAN TARIKH DALAM FORMAT HH/BB
</t>
        </r>
      </text>
    </comment>
    <comment ref="O8" authorId="3">
      <text>
        <r>
          <rPr>
            <sz val="9"/>
            <color indexed="81"/>
            <rFont val="Tahoma"/>
            <family val="2"/>
          </rPr>
          <t xml:space="preserve">SILA PILIH TAHAP PENGUASAAN MURID
</t>
        </r>
      </text>
    </comment>
    <comment ref="P8" authorId="3">
      <text>
        <r>
          <rPr>
            <sz val="9"/>
            <color indexed="81"/>
            <rFont val="Tahoma"/>
            <family val="2"/>
          </rPr>
          <t xml:space="preserve">SILA MASUKKAN TARIKH DALAM FORMAT HH/BB
</t>
        </r>
      </text>
    </comment>
    <comment ref="Q8" authorId="3">
      <text>
        <r>
          <rPr>
            <sz val="9"/>
            <color indexed="81"/>
            <rFont val="Tahoma"/>
            <family val="2"/>
          </rPr>
          <t xml:space="preserve">SILA PILIH TAHAP PENGUASAAN MURID
</t>
        </r>
      </text>
    </comment>
    <comment ref="R8" authorId="3">
      <text>
        <r>
          <rPr>
            <sz val="9"/>
            <color indexed="81"/>
            <rFont val="Tahoma"/>
            <family val="2"/>
          </rPr>
          <t xml:space="preserve">SILA MASUKKAN TARIKH DALAM FORMAT HH/BB
</t>
        </r>
      </text>
    </comment>
    <comment ref="S8" authorId="3">
      <text>
        <r>
          <rPr>
            <sz val="9"/>
            <color indexed="81"/>
            <rFont val="Tahoma"/>
            <family val="2"/>
          </rPr>
          <t xml:space="preserve">SILA PILIH TAHAP PENGUASAAN MURID
</t>
        </r>
      </text>
    </comment>
    <comment ref="T8" authorId="3">
      <text>
        <r>
          <rPr>
            <sz val="9"/>
            <color indexed="81"/>
            <rFont val="Tahoma"/>
            <family val="2"/>
          </rPr>
          <t xml:space="preserve">SILA MASUKKAN TARIKH DALAM FORMAT HH/BB
</t>
        </r>
      </text>
    </comment>
    <comment ref="U8" authorId="3">
      <text>
        <r>
          <rPr>
            <sz val="9"/>
            <color indexed="81"/>
            <rFont val="Tahoma"/>
            <family val="2"/>
          </rPr>
          <t xml:space="preserve">SILA PILIH TAHAP PENGUASAAN MURID
</t>
        </r>
      </text>
    </comment>
    <comment ref="V8" authorId="3">
      <text>
        <r>
          <rPr>
            <sz val="9"/>
            <color indexed="81"/>
            <rFont val="Tahoma"/>
            <family val="2"/>
          </rPr>
          <t xml:space="preserve">SILA MASUKKAN TARIKH DALAM FORMAT HH/BB
</t>
        </r>
      </text>
    </comment>
    <comment ref="W8" authorId="3">
      <text>
        <r>
          <rPr>
            <sz val="9"/>
            <color indexed="81"/>
            <rFont val="Tahoma"/>
            <family val="2"/>
          </rPr>
          <t xml:space="preserve">SILA PILIH TAHAP PENGUASAAN MURID
</t>
        </r>
      </text>
    </comment>
    <comment ref="X8" authorId="3">
      <text>
        <r>
          <rPr>
            <sz val="9"/>
            <color indexed="81"/>
            <rFont val="Tahoma"/>
            <family val="2"/>
          </rPr>
          <t xml:space="preserve">SILA MASUKKAN TARIKH DALAM FORMAT HH/BB
</t>
        </r>
      </text>
    </comment>
    <comment ref="Y8" authorId="3">
      <text>
        <r>
          <rPr>
            <sz val="9"/>
            <color indexed="81"/>
            <rFont val="Tahoma"/>
            <family val="2"/>
          </rPr>
          <t xml:space="preserve">SILA PILIH TAHAP PENGUASAAN MURID
</t>
        </r>
      </text>
    </comment>
    <comment ref="Z8" authorId="3">
      <text>
        <r>
          <rPr>
            <sz val="9"/>
            <color indexed="81"/>
            <rFont val="Tahoma"/>
            <family val="2"/>
          </rPr>
          <t xml:space="preserve">SILA MASUKKAN TARIKH DALAM FORMAT HH/BB
</t>
        </r>
      </text>
    </comment>
    <comment ref="AA8" authorId="3">
      <text>
        <r>
          <rPr>
            <sz val="9"/>
            <color indexed="81"/>
            <rFont val="Tahoma"/>
            <family val="2"/>
          </rPr>
          <t xml:space="preserve">SILA PILIH TAHAP PENGUASAAN MURID
</t>
        </r>
      </text>
    </comment>
    <comment ref="AB8" authorId="3">
      <text>
        <r>
          <rPr>
            <sz val="9"/>
            <color indexed="81"/>
            <rFont val="Tahoma"/>
            <family val="2"/>
          </rPr>
          <t xml:space="preserve">SILA MASUKKAN TARIKH DALAM FORMAT HH/BB
</t>
        </r>
      </text>
    </comment>
    <comment ref="AC8" authorId="3">
      <text>
        <r>
          <rPr>
            <sz val="9"/>
            <color indexed="81"/>
            <rFont val="Tahoma"/>
            <family val="2"/>
          </rPr>
          <t xml:space="preserve">SILA PILIH TAHAP PENGUASAAN MURID
</t>
        </r>
      </text>
    </comment>
    <comment ref="AD8" authorId="3">
      <text>
        <r>
          <rPr>
            <sz val="9"/>
            <color indexed="81"/>
            <rFont val="Tahoma"/>
            <family val="2"/>
          </rPr>
          <t xml:space="preserve">SILA MASUKKAN TARIKH DALAM FORMAT HH/BB
</t>
        </r>
      </text>
    </comment>
    <comment ref="AE8" authorId="3">
      <text>
        <r>
          <rPr>
            <sz val="9"/>
            <color indexed="81"/>
            <rFont val="Tahoma"/>
            <family val="2"/>
          </rPr>
          <t xml:space="preserve">SILA PILIH TAHAP PENGUASAAN MURID
</t>
        </r>
      </text>
    </comment>
    <comment ref="AF8" authorId="3">
      <text>
        <r>
          <rPr>
            <sz val="9"/>
            <color indexed="81"/>
            <rFont val="Tahoma"/>
            <family val="2"/>
          </rPr>
          <t xml:space="preserve">SILA MASUKKAN TARIKH DALAM FORMAT HH/BB
</t>
        </r>
      </text>
    </comment>
    <comment ref="AG8" authorId="3">
      <text>
        <r>
          <rPr>
            <sz val="9"/>
            <color indexed="81"/>
            <rFont val="Tahoma"/>
            <family val="2"/>
          </rPr>
          <t xml:space="preserve">SILA PILIH TAHAP PENGUASAAN MURID
</t>
        </r>
      </text>
    </comment>
    <comment ref="AH8" authorId="3">
      <text>
        <r>
          <rPr>
            <sz val="9"/>
            <color indexed="81"/>
            <rFont val="Tahoma"/>
            <family val="2"/>
          </rPr>
          <t xml:space="preserve">SILA MASUKKAN TARIKH DALAM FORMAT HH/BB
</t>
        </r>
      </text>
    </comment>
    <comment ref="AI8" authorId="3">
      <text>
        <r>
          <rPr>
            <sz val="9"/>
            <color indexed="81"/>
            <rFont val="Tahoma"/>
            <family val="2"/>
          </rPr>
          <t xml:space="preserve">SILA PILIH TAHAP PENGUASAAN MURID
</t>
        </r>
      </text>
    </comment>
    <comment ref="AJ8" authorId="3">
      <text>
        <r>
          <rPr>
            <sz val="9"/>
            <color indexed="81"/>
            <rFont val="Tahoma"/>
            <family val="2"/>
          </rPr>
          <t xml:space="preserve">SILA MASUKKAN TARIKH DALAM FORMAT HH/BB
</t>
        </r>
      </text>
    </comment>
  </commentList>
</comments>
</file>

<file path=xl/sharedStrings.xml><?xml version="1.0" encoding="utf-8"?>
<sst xmlns="http://schemas.openxmlformats.org/spreadsheetml/2006/main" count="1897" uniqueCount="455">
  <si>
    <t xml:space="preserve">MAKLUMAT MURID </t>
  </si>
  <si>
    <t xml:space="preserve">NEGERI: </t>
  </si>
  <si>
    <t>TAHUN:</t>
  </si>
  <si>
    <t xml:space="preserve">PPD/PARLIMEN/DAERAH: </t>
  </si>
  <si>
    <t xml:space="preserve">SEKOLAH/TABIKA/TADIKA : </t>
  </si>
  <si>
    <t>ALAMAT:</t>
  </si>
  <si>
    <t>KOD SEKOLAH/TABIKA/TADIKA:</t>
  </si>
  <si>
    <t>KELAS:</t>
  </si>
  <si>
    <t xml:space="preserve">NAMA GURU : </t>
  </si>
  <si>
    <t>BIL.</t>
  </si>
  <si>
    <t xml:space="preserve"> NAMA MURID</t>
  </si>
  <si>
    <t xml:space="preserve">NO. MYKID </t>
  </si>
  <si>
    <t>JANTINA</t>
  </si>
  <si>
    <t>UMUR</t>
  </si>
  <si>
    <t>P</t>
  </si>
  <si>
    <t>L</t>
  </si>
  <si>
    <t>JUMLAH</t>
  </si>
  <si>
    <t>BIL</t>
  </si>
  <si>
    <t>NAMA MURID</t>
  </si>
  <si>
    <t xml:space="preserve">UMUR </t>
  </si>
  <si>
    <t>KEMAHIRAN MEMBACA</t>
  </si>
  <si>
    <t>KEMAHIRAN MENULIS</t>
  </si>
  <si>
    <t>BM6 : Kemahiran Menulis
(BM 3.2)</t>
  </si>
  <si>
    <t>P1</t>
  </si>
  <si>
    <t>P2</t>
  </si>
  <si>
    <t>TP</t>
  </si>
  <si>
    <t>4+</t>
  </si>
  <si>
    <t>5+</t>
  </si>
  <si>
    <t>TAHAP PENGUASAAN : 3</t>
  </si>
  <si>
    <t>TAHAP PENGUASAAN : 2</t>
  </si>
  <si>
    <t>TAHAP PENGUASAAN : 1</t>
  </si>
  <si>
    <t>BELUM DITAKSIR</t>
  </si>
  <si>
    <t>JUMLAH MURID</t>
  </si>
  <si>
    <t>MENDENGAR DAN BERTUTUR</t>
  </si>
  <si>
    <t>MEMBACA</t>
  </si>
  <si>
    <t>MENULIS</t>
  </si>
  <si>
    <t>AGAMA</t>
  </si>
  <si>
    <t>Islam</t>
  </si>
  <si>
    <t>Bukan Islam</t>
  </si>
  <si>
    <t>LISTENING AND SPEAKING SKILLS</t>
  </si>
  <si>
    <t>READING SKILLS</t>
  </si>
  <si>
    <t>WRITING SKILLS</t>
  </si>
  <si>
    <t>BI1 : Listen to and Respond Appropriately
(BI 1.2)</t>
  </si>
  <si>
    <t>BI2 : Respond to Conversations Appropriately
(BI 1.3)</t>
  </si>
  <si>
    <t>BI 3 : Read Single Syllable Words
(BI 2.2)</t>
  </si>
  <si>
    <t xml:space="preserve">BI 4 : Read Phrases and Sentences
(BI 2.3) </t>
  </si>
  <si>
    <t>B1 5 : Write Words and Phrases
(BI 3.2)</t>
  </si>
  <si>
    <t>BC 1 : 听说技能-理解指示,作出反应
(BC 1.2)</t>
  </si>
  <si>
    <t>BC 2 : 听说技能-沟通的能力
(BC 1.4, 1.5)</t>
  </si>
  <si>
    <t>BC 3 : 阅读技能-认读字词,短语和句子
(BC 2.4, 2.5)</t>
  </si>
  <si>
    <t xml:space="preserve">BC 4 : 阅读技能-理解阅读材料
(BC 2.6, 2.7) </t>
  </si>
  <si>
    <t>BC 5 : 书写技能
(BC 3.2, BC 3.3)</t>
  </si>
  <si>
    <t>BT 1 : கேட்டல் திறனும் பேச்சுத் திறனும்
(BT 1.3, 1.4)</t>
  </si>
  <si>
    <t>BT 2 : கேட்டல் திறனும் பேச்சுத் திறனும்
(BT 1.5)</t>
  </si>
  <si>
    <t>BT 3 : எழுத்துகளை அடையாளம் கண்டு சொற்களை வாசித்தல்
(BT 2.2)</t>
  </si>
  <si>
    <t xml:space="preserve">BT 4 : வாக்கியங்களை வாசித்தல்
(BT 2.3) </t>
  </si>
  <si>
    <t>BT 5 : எழுத்துத் திறன்
(BT 3.2)</t>
  </si>
  <si>
    <t>PM 1: Baik Hati
(PM 2.1 )</t>
  </si>
  <si>
    <t>PM 2: Bertanggungjawab
(PM 3.1 )</t>
  </si>
  <si>
    <t>PM 3: Berterima Kasih
(PM 4.1 )</t>
  </si>
  <si>
    <t>PM 4: Hemah Tinggi
(PM 5.1)</t>
  </si>
  <si>
    <t>PM 5: Hormat
(PM 6.1)</t>
  </si>
  <si>
    <t>PM 6: Keberanian
(PM 9.1)</t>
  </si>
  <si>
    <t>PM 7: Kejujuran
(PM 10.1)</t>
  </si>
  <si>
    <t>PI 1 : Mengenal Huruf Hijaiyah
(PI 1.1)</t>
  </si>
  <si>
    <t>PI 2: Menghafaz Surah Daripada Juzuk Amma
(PI 1.2)</t>
  </si>
  <si>
    <t>PI 3 : Mengetahui Bahasa Al-Quran Mudah 
(PI 1.3)</t>
  </si>
  <si>
    <t>AL-QURAN</t>
  </si>
  <si>
    <t>PI 4 : Mengetahui Kalimah Syahadah
(PI 2.1)</t>
  </si>
  <si>
    <t>PI 5 : Mengetahui Asas Beriman Kepada Allah
(PI 2.2)</t>
  </si>
  <si>
    <t>PI 6 : Mengetahui Rukun Iman
(PI 2.4)</t>
  </si>
  <si>
    <t>PI 7 : Mengetahui Rukun Islam
(PI 2.5)</t>
  </si>
  <si>
    <t>AKIDAH</t>
  </si>
  <si>
    <t>PI 8 : Melakukan Wuduk
(PI 3.2)</t>
  </si>
  <si>
    <t>PI 9 : Melakukan Simulasi Solat
(PI 3.4)</t>
  </si>
  <si>
    <t>IBADAH</t>
  </si>
  <si>
    <t>SIRAH</t>
  </si>
  <si>
    <t>AKHLAK</t>
  </si>
  <si>
    <t>JAWI</t>
  </si>
  <si>
    <t>PI 10 : Mengetahui Sirah Nabi Muhammad SAW
(PI 4.1, 4.2)</t>
  </si>
  <si>
    <t>PI 11 : Mengamalkan Doa Dalam Kehidupan Harian
(PI 5.1)</t>
  </si>
  <si>
    <t>PI 12 : Membaca Perkataan yang Mengandungi Dua Suku Kata Terbuka
(PI 6.2)</t>
  </si>
  <si>
    <t>PI 13 : Menulis Huruf Jawi
(PI 6.3)</t>
  </si>
  <si>
    <t>KD 1: Kemahiran Mengenal dan Mengurus Emosi Sendiri
(KD 1.1 )</t>
  </si>
  <si>
    <t>KD 2: Kemahiran Mengenali Emosi Orang Lain
(KD 1.2 )</t>
  </si>
  <si>
    <t>KD 3: Kemahiran Membina Konsep Kendiri yang Positif
(KD 2.1 )</t>
  </si>
  <si>
    <t xml:space="preserve">KD 4: Membina Kebolehan Mengawal Diri
(KD 2.2)
</t>
  </si>
  <si>
    <t xml:space="preserve">KD 5: Membina Keyakinan untuk Berkomunikasi
(KD 2.3)
</t>
  </si>
  <si>
    <t>KD 6: Memahami Keperluan, Perasaan dan Pandangan Orang Lain
(KD 3.1)</t>
  </si>
  <si>
    <t xml:space="preserve">KD 7: Menggunakan Kemahiran Sosial Dalam Interaksi
(KD 3.2)
</t>
  </si>
  <si>
    <t>PERKEMBANGAN MOTOR HALUS</t>
  </si>
  <si>
    <t>PERKEMBANGAN MOTOR KASAR</t>
  </si>
  <si>
    <t>KEMAHIRAN MANIPULASI</t>
  </si>
  <si>
    <t>PERGERAKAN BERIRAMA</t>
  </si>
  <si>
    <t>PEERS</t>
  </si>
  <si>
    <t>PEMAKANAN</t>
  </si>
  <si>
    <t>FK 1 : Perkembangan Motor Halus
(FK 1.1)</t>
  </si>
  <si>
    <t>FK 2: Perkembangan Motor Kasar-Lokomotor
(FK 2.2)</t>
  </si>
  <si>
    <t>FK 3 : Perkembangan Motor Kasar-Bukan lokomotor
(FK 2.3)</t>
  </si>
  <si>
    <t>FK 4 : Kemahiran Manipulasi
(FK 3.1)</t>
  </si>
  <si>
    <t>FK 5 : Pergerakan Berirama
(FK 4.1)</t>
  </si>
  <si>
    <t>FK 6 : Kesihatan Diri dan Reproduktif
(FK 5.1)</t>
  </si>
  <si>
    <t>FK 7 : Penjagaan Keselamatan Diri
(FK 5.3)</t>
  </si>
  <si>
    <t>FK 8 : Pemakanan Sihat dan Selamat
(FK 6.1)</t>
  </si>
  <si>
    <t>MUZIK</t>
  </si>
  <si>
    <t>SENI VISUAL</t>
  </si>
  <si>
    <t>KE 1 : Menyanyikan Lagu dari Pelbagai Repertoir
(KE 1.1)</t>
  </si>
  <si>
    <t>KE 2: Memainkan Alat Muzik Perkusi
(KE 1.2)</t>
  </si>
  <si>
    <t>KE 3: Membuat Pergerakan Mengikut Muzik
(KE 1.3)</t>
  </si>
  <si>
    <t>KE 4 : Menzahirkan Idea Kreatif Dalam Penghasilan Karya Seni
(KE 3.3)</t>
  </si>
  <si>
    <t>KE 5 : Menghargai Karya Seni
(KE 3.4)</t>
  </si>
  <si>
    <t>KEMAHIRAN PROSES SAINS</t>
  </si>
  <si>
    <t>PENEROKAAN</t>
  </si>
  <si>
    <t>SA 1 : Kemahiran Membuat Pemerhatian
(SA 2.1)</t>
  </si>
  <si>
    <t>SA 2: Kemahiran Mengelas Objek
(SA 2.2)</t>
  </si>
  <si>
    <t>SA 3: Kemahiran Membuat Pengukuran
(SA 2.3)</t>
  </si>
  <si>
    <t>SA 4 : Kemahiran Membuat Ramalan
(SA 2.5)</t>
  </si>
  <si>
    <t>SA 5 : Kemahiran Berkomunikasi
(SA 2.6)</t>
  </si>
  <si>
    <t>SA 6 : Kemahiran Membuat Penerokaan
(SA 3.1, SA 4.1, SA 5.1)</t>
  </si>
  <si>
    <t>PRANOMBOR</t>
  </si>
  <si>
    <t>KONSEP NOMBOR</t>
  </si>
  <si>
    <t>OPERASI NOMBOR</t>
  </si>
  <si>
    <t>NILAI WANG</t>
  </si>
  <si>
    <t>MASA DAN WAKTU</t>
  </si>
  <si>
    <t>BENTUK DAN RUANG</t>
  </si>
  <si>
    <t>MA 1 : Kemahiran Memadankan Objek
(MA 1.1)</t>
  </si>
  <si>
    <t>MA 2: Kemahiran Membandingkan Kuantiti Objek
(MA 1.2)</t>
  </si>
  <si>
    <t>MA 3: Kemahiran Membuat Seriasi
(MA 1.3)</t>
  </si>
  <si>
    <t>MA 4 : Kemahiran Menghasilkan Pola
(MA 1.4)</t>
  </si>
  <si>
    <t>MA 5 : Pemahaman Tentang Ketekalan
(MA 1.5)</t>
  </si>
  <si>
    <t>MA 6 : Pengetahuan Tentang Nombor
(MA 2.1)</t>
  </si>
  <si>
    <t>MA 7 : Kemahiran Menyusun Nombor 1-10 Secara Menaik dan Menurun
(MA 2.1)</t>
  </si>
  <si>
    <t>MA 8 : Kemahiran Membilang Sepuluh-Sepuluh Sehingga 100
(MA 2.4)</t>
  </si>
  <si>
    <t>MA 9 : Kemahiran Menyelesaikan Masalah Operasi Tambah Dalam Lingkungan 18
(MA 3.1)</t>
  </si>
  <si>
    <t>MA 10 : Kemahiran Menyelesaikan Masalah Operasi Tolak Dalam Lingkungan 18
(MA 3.2)</t>
  </si>
  <si>
    <t>MA 11 : Penggunaan Wang yang Berlainan Nilai
(MA 4.1)</t>
  </si>
  <si>
    <t>MA 12 : Pemahaman Waktu Dalam Kehidupan Harian
(MA 5.1)</t>
  </si>
  <si>
    <t>MA 13 : Pengetahuan Tentang Bentuk
(MA 6.2)</t>
  </si>
  <si>
    <t>MA 14 : Menghasilkan Binaan yang Kreatif
(MA 6.3)</t>
  </si>
  <si>
    <t>KM 1: Memahami Diri dan Hubungan dengan Keluarga
(KM 1.1)</t>
  </si>
  <si>
    <t>KM 2: Memahami Hubungan dengan Sekolah
(KM 2.2)</t>
  </si>
  <si>
    <t>KM 3: Melaksanakan Tanggungjawab Menjaga Kemudahan Awam.
(KM 2.3)</t>
  </si>
  <si>
    <t xml:space="preserve">KM 4: Mengetahui Negara Malaysia
(KM 3.1)
</t>
  </si>
  <si>
    <t xml:space="preserve">KM 5: Menunjukkan Sikap Cinta Akan Negara
(KM 3.2)
</t>
  </si>
  <si>
    <t>KM 6: Menghargai Warisan Budaya Masyarakat Malaysia
(KM 4.1)</t>
  </si>
  <si>
    <t xml:space="preserve">KM 7: Menunjukkan sikap menyayangi alam sekitar
(KM 5.1, KM 5.2, KM 5.3)
</t>
  </si>
  <si>
    <t>BAHASA MELAYU</t>
  </si>
  <si>
    <t>Nama Murid</t>
  </si>
  <si>
    <t>No. MyKid</t>
  </si>
  <si>
    <t>Jantina</t>
  </si>
  <si>
    <t>Kelas</t>
  </si>
  <si>
    <t>Nama Guru</t>
  </si>
  <si>
    <t>Tarikh Pelaporan</t>
  </si>
  <si>
    <t>KOMPONEN</t>
  </si>
  <si>
    <t>KEMAHIRAN</t>
  </si>
  <si>
    <t>RUMUSAN</t>
  </si>
  <si>
    <t>TAFSIRAN</t>
  </si>
  <si>
    <t>Boleh mendengar, memahami dan memberi pelbagai respons dengan bertatasusila serta boleh berinteraksi mengikut situasi dengan menggunakan ayat yang sesuai dan sopan.</t>
  </si>
  <si>
    <t>Boleh mendengar tetapi tidak memberi respons dan berinteraksi tanpa menggunakan struktur ayat yang lengkap.</t>
  </si>
  <si>
    <t>Boleh mendengar dan memberi respons serta berinteraksi menggunakan ayat yang sesuai.</t>
  </si>
  <si>
    <t>BAHASA INGGERIS</t>
  </si>
  <si>
    <t>BAHASA CINA</t>
  </si>
  <si>
    <t>BAHASA TAMIL</t>
  </si>
  <si>
    <t>PENDIDIKAN ISLAM</t>
  </si>
  <si>
    <t>PENDIDIKAN MORAL</t>
  </si>
  <si>
    <t>KETERAMPILAN DIRI</t>
  </si>
  <si>
    <t>KREATIVITI DAN ESTETIKA</t>
  </si>
  <si>
    <t>SAINS AWAL</t>
  </si>
  <si>
    <t>MATEMATIK AWAL</t>
  </si>
  <si>
    <t>Boleh mengecam dan menyebut semua abjad serta membunyikan suku kata.</t>
  </si>
  <si>
    <t>Boleh membaca perkataan dengan suku kata terbuka dan tertutup serta membaca dan memahami ayat mudah.</t>
  </si>
  <si>
    <t>Boleh membaca dan mencerita semula apa yang dibaca secara beradab.</t>
  </si>
  <si>
    <t xml:space="preserve">Boleh menulis huruf.
</t>
  </si>
  <si>
    <t xml:space="preserve">Boleh menulis perkataan dan frasa.
</t>
  </si>
  <si>
    <t>Boleh menulis ayat mudah dengan kemas.</t>
  </si>
  <si>
    <t>Able to listen and understand instructions.</t>
  </si>
  <si>
    <t>Able to follow simple instructions and carry out conversations with prompting.</t>
  </si>
  <si>
    <t>Able to respond appropriately and carry out simple conversations.</t>
  </si>
  <si>
    <t>Able to recognise and sound out letters of the alphabet.</t>
  </si>
  <si>
    <t>Able to read words and phrases with guidance .</t>
  </si>
  <si>
    <t>Able read simple sentences with understanding.</t>
  </si>
  <si>
    <t xml:space="preserve">KEMAHIRAN MENDENGAR DAN BERTUTUR </t>
  </si>
  <si>
    <t>Able to copy recognisable words</t>
  </si>
  <si>
    <t xml:space="preserve">Able to write words in legible print
</t>
  </si>
  <si>
    <t>Able to write words and phrases neatly in legible print</t>
  </si>
  <si>
    <t>Boleh menyebut huruf hijaiayah tunggal, sebahagian ayat dari Surah Al-Fatihah dan sebahagian dari nombor 1-10 dalam Bahasa Arab.</t>
  </si>
  <si>
    <t>Boleh menyebut sebahagian huruf hijaiayah berbaris, menghafaz Surah Al-Fatihah dan menyebut nombor 1-10 dalam Bahasa Arab dengan sebutan yang betul.</t>
  </si>
  <si>
    <t>Boleh menyebut semua huruf hijaiayah berbaris , menghafaz Surah Al-Fatihah, An-Nas dan Al-Ikhlas dengan betul secara beradab dan mengecam serta menyebut nombor 1-10 dalam Bahasa Arab dengan sebutan yang betul.</t>
  </si>
  <si>
    <t>Boleh menyebut kalimah syahadah dan menyatakan maksudnya, memuji kebesaran Allah, bercerita tentang Rukun Iman dan amalan Rukun Islam dalam kehidupan dengan beradap</t>
  </si>
  <si>
    <t>Boleh menyebut kalimah   لا إله إلا الله  , sebahagian Rukun Iman  dan Rukun Islam.</t>
  </si>
  <si>
    <t>Boleh menyebut kalimah syahadah, memuji kebesaran Allah, menyebut Rukun Iman dan Rukun Islam secara tertib.</t>
  </si>
  <si>
    <t>Boleh menyebut anggota wuduk dan melakukan perlakuan solat.</t>
  </si>
  <si>
    <t>Boleh melafazkan niat wuduk dan maknanya serta melakukan perlakuan solat dan melafazkan niat solat dengan betul.</t>
  </si>
  <si>
    <t>Boleh melakukan wuduk dan pergerakan dalam solat dengan betul, tertib dan beradab.</t>
  </si>
  <si>
    <t>Boleh bercerita tentang Nabi Muhammad SAW .</t>
  </si>
  <si>
    <t>Boleh bercerita tentang Nabi Muhammad SAW dan keluarga baginda.</t>
  </si>
  <si>
    <t>Boleh bercerita tentang Nabi Muhammad SAW dan keluarga baginda serta mengamalkan akhlak baginda.</t>
  </si>
  <si>
    <t>Boleh melafazkan basmalah dan hamdalah dalam amalan harian.</t>
  </si>
  <si>
    <t>Boleh melafazkan doa dalam amalan harian.</t>
  </si>
  <si>
    <t>Boleh mengamalkan basmalah, hamdalah dan doa dalam kehidupan harian.</t>
  </si>
  <si>
    <t>Boleh mengecam, menyebut dan menulis sebahagian huruf jawi tunggal.</t>
  </si>
  <si>
    <t>Boleh membatang suku kata terbuka dan menulis huruf jawi tunggal dengan betul.</t>
  </si>
  <si>
    <t>Boleh membaca dan menyalin perkataan yang mengandungi dua suku kata terbuka dengan betul.</t>
  </si>
  <si>
    <t>Mempunyai sebahagian sikap dan nilai yang baik dan dapat memperlihatkannya dalam pergaulan bersama rakan sebaya.</t>
  </si>
  <si>
    <t>Mempunyai semua sikap dan nilai yang baik dan dapat memperlihatkannya dalam pergaulan bersama rakan sebaya dan orang dewasa.</t>
  </si>
  <si>
    <t>Mengamalkan semua sikap dan nilai yang baik dalam kehidupan seharian bersama rakan sebaya dan orang dewasa serta menjadi contoh kepada rakan sebaya.</t>
  </si>
  <si>
    <t>Boleh menyatakan emosi sendiri dan orang lain, menunjukkan sikap yang positif dengan mengawal emosi sendiri dan dapat berinteraksi dengan orang tertentu, memahami keperluan orang lain dan boleh menggunakan kemahiran sosial dengan bimbingan.</t>
  </si>
  <si>
    <t>Boleh menyatakan emosi sendiri dan orang lain, menunjukkan sikap yang positif dengan mengawal emosi sendiri dan dapat berinteraksi dengan orang lain, memahami perasaan orang lain dan boleh menyesuaikan diri semasa berinteraksi.</t>
  </si>
  <si>
    <t>Boleh menyatakan emosi sendiri dan orang lain, menunjukkan sikap yang positif dengan mengawal emosi sendiri dan dapat berinteraksi dan memberi pendapat dengan yakin, menghormati perasaan dan pandangan orang lain dan mengamalkan etika sosial dalam pergaulan.</t>
  </si>
  <si>
    <t>Boleh menjalankan aktiviti yang melibatkan kemahiran motor halus.</t>
  </si>
  <si>
    <t>Boleh melakukan kemahiran motor halus menggunakan alatan dengan cara yang betul.</t>
  </si>
  <si>
    <t>Boleh melakukan kemahiran motor halus yang melibatkan pelbagai aktiviti yang lebih kompleks.</t>
  </si>
  <si>
    <t>Boleh melakukan pergerakan lokomotor dan sebahagian pergerakan bukan lokomotor.</t>
  </si>
  <si>
    <t>Boleh melakukan gabungan pergerakan lokomotor dan  pergerakan bukan lokomotor.</t>
  </si>
  <si>
    <t>Boleh melakukan pergerakan lokomotor dengan kesedaran ruang dan gabungan pergerakan bukan lokomotor.</t>
  </si>
  <si>
    <t>Boleh melakukan satu kemahiran manipulasi.</t>
  </si>
  <si>
    <t>Boleh melakukan kemahiran manipulasi dalam situasi tertentu sahaja.</t>
  </si>
  <si>
    <t>Boleh melakukan kemahiran manipulasi dalam pelbagai situasi.</t>
  </si>
  <si>
    <t>Boleh melakukan pergerakan lokomotor mengikut muzik.</t>
  </si>
  <si>
    <t>Boleh melakukan pergerakan lokomotor dan bukan lokomotor mengikut muzik.</t>
  </si>
  <si>
    <t>Boleh melakukan gabungan pergerakan lokomotor dan bukan lokomotor secara kreatif mengikut muzik.</t>
  </si>
  <si>
    <t>Boleh menjaga kesihatan dan keselamatan diri dengan bimbingan.</t>
  </si>
  <si>
    <t>Boleh menjaga kesihatan dan keselamatan diri.</t>
  </si>
  <si>
    <t>Mengamalkan penjagaan kesihatan dan penjagaan keselamatan diri dalam kehidupan.</t>
  </si>
  <si>
    <t>Boleh mengambil pemakanan seimbang dengan rangsangan.</t>
  </si>
  <si>
    <t>Boleh mengambil pemakanan seimbang dalam situasi tertentu.</t>
  </si>
  <si>
    <t>Mengamalkan pemakanan seimbang.</t>
  </si>
  <si>
    <t>KEMANUSIAAN</t>
  </si>
  <si>
    <t>Boleh menyanyikan lagu dengan bimbingan, menghasilkan bunyi menggunakan alat muzik perkusi dan membuat pergerakan berdasarkan lirik lagu.</t>
  </si>
  <si>
    <t>Boleh menyanyikan lagu, memainkan alat muzik perkusi secara kreatif dan melakukan pergerakan mengikut tempo.</t>
  </si>
  <si>
    <t>Boleh menyanyikan lagu mengikut melodi dengan sebutan yang betul dan jelas, memainkan pelbagai alat muzik perkusi dan alat improvisasi secara kreatif dan melakukan pergerakan kreatif mengikut muzik.</t>
  </si>
  <si>
    <t>Boleh menghasilkan karya seni dengan rangsangan dan menghayati hasil kerja sendiri.</t>
  </si>
  <si>
    <t>Boleh menghasilkan karya seni mengikut kreativiti sendiri dan menunjukkan penghargaan terhadap hasil kerja orang lain dengan bimbingan.</t>
  </si>
  <si>
    <t>Boleh menghasilkan karya seni mengikut kreativiti sendiri dengan menggunakan pelbagai media yang sesuai dan menunjukkan penghargaan terhadap hasil kerja orang lain.</t>
  </si>
  <si>
    <t xml:space="preserve">Boleh membuat pemerhatian menggunakan satu deria, membanding dan membeza objek mengikut satu ciri, membanding ukuran objek, membuat ramalan dengan rangsangan dan menyatakan pemerhatian secara lisan.
</t>
  </si>
  <si>
    <t xml:space="preserve">Boleh membuat pemerhatian menggunakan gabungan dua deria, mengumpulkan objek mengikut dua ciri, membanding dan mengukur panjang atau tinggi objek menggunakan unit bukan piawai, membuat ramalan berdasarkan pengalaman yang lalu serta boleh merekod dan menerangkan pemerhatian melalui hasil kerja atau lisan.
</t>
  </si>
  <si>
    <t>Boleh membuat pemerhatian menggunakan gabungan sekurang-kurangnya tiga deria, mengumpulkan objek dan menyatakan ciri sepunya bagi setiap pengelasan yang dibuat, mengukur panjang, menimbang objek dan menyukat cecair menggunakan unit bukan piawai. Boleh membuat ramalan berdasarkan pemerhatian dan aktiviti yang dijalankan dan merekod dan membuat kesimpulan berdasarkan pemerhatian melalui hasil kerja atau lisan.</t>
  </si>
  <si>
    <t>Boleh menjalankan penerokaan dengan rangsangan.</t>
  </si>
  <si>
    <t>Boleh menjalankan penerokaan berdasarkan aktiviti yang ditetapkan.</t>
  </si>
  <si>
    <t>Boleh menjalankan penerokaan dan merekod serta menceritakan proses yang berlaku.</t>
  </si>
  <si>
    <t>Boleh memadankan objek berpasangan yang sama, membandingkan kuantiti dua kumpulan objek dengan rangsangan, menyusun objek mengikut kriteria yang ditentukan dengan bimbingan, meniru pola dan menyatakan konsep ketekalan dengan rangsangan</t>
  </si>
  <si>
    <t xml:space="preserve">Boleh memadankan objek berdasarkan ciri-ciri tertentu, membandingkan kuantiti dua kumpulan objek yang berbeza dengan betul dan menyusun objek mengikut pelbagai kriteria yang ditentukan. Boleh menghasilkan pola dengan kreativiti sendiri dan menjelaskan ketekalan dari aspek panjang, jisim dan isipadu.
</t>
  </si>
  <si>
    <t xml:space="preserve">Boleh memadankan dua kumpulan objek yang mempunyai bilangan yang sama, membandingkan kuantiti dua kumpulan objek dan menyusun objek mengikut satu kriteria.
Boleh melengkapkan pola yang diberikan dan menjelaskan satu aspek ketekalan.
</t>
  </si>
  <si>
    <t xml:space="preserve">Boleh membilang objek, menyebut nombor 1-10 dan membilang sepuluh-sepuluh sehingga 50.
</t>
  </si>
  <si>
    <t xml:space="preserve">Boleh menggunakan bentuk untuk mewakili bilangan objek, menyusun nombor 1-10 secara tertib menaik dan membilang sepuluh-sepuluh sehingga 100 secara tertib menaik.
</t>
  </si>
  <si>
    <t xml:space="preserve">Boleh memadankan angka dengan bilangan objek 1-10, menyusun nombor 1-10 secara tertib menaik dan menurun serta membilang sepuluh-sepuluh sehingga 100 secara tertib menaik dan menurun.
</t>
  </si>
  <si>
    <t>Boleh menyatakan jumlah dari gabungan dua himpunan objek dan menyatakan baki apabila sesuatu objek dikeluarkan dari satu himpunan.</t>
  </si>
  <si>
    <t xml:space="preserve">Boleh menyelesaikan masalah operasi tambah dan tolak dalam lingkungan 18 menggunakan objek konkrit.
</t>
  </si>
  <si>
    <t xml:space="preserve">Boleh menyelesaikan masalah operasi tambah dan tolak dalam lingkungan 18.
</t>
  </si>
  <si>
    <t>Boleh mengecam dan menyebut nilai wang sahaja.</t>
  </si>
  <si>
    <t>Boleh menyusun wang mengikut nilainya yang berlainan.</t>
  </si>
  <si>
    <t>Tahu nilai wang dan menggunakannya dalam pelbagai aktiviti.</t>
  </si>
  <si>
    <t>Boleh menyusun peristiwa mengikut urutan masa.</t>
  </si>
  <si>
    <t xml:space="preserve">Boleh menyatakan waktu dalam sehari.
</t>
  </si>
  <si>
    <t>Boleh menghubungkaitkan waktu dengan peristiwa dalam kehidupan harian.</t>
  </si>
  <si>
    <t>Boleh menamakan bentuk dua dimensi dan membuat binaan berdasarkan contoh.</t>
  </si>
  <si>
    <t>Boleh menamakan bentuk dua dimensi dan tiga dimensi serta membuat binaan mengikut kreativiti.</t>
  </si>
  <si>
    <t>Boleh menghasilkan bentuk baharu dari gabungan bentuk tiga dimensi dan membuat pelbagai binaan yang kukuh dan stabil mengikut kreativiti.</t>
  </si>
  <si>
    <t xml:space="preserve">Boleh memerihalkan tentang diri sendiri, bercerita tentang kelas, mengenal simbol kemudahan awam, menyebut nama negeri tempat tinggal dan perayaan utama di Malaysia, menyanyikan Lagu Kebangsaan dan menyatakan cara menjaga alam sekitar.
</t>
  </si>
  <si>
    <t xml:space="preserve">Boleh memerihalkan tentang diri sendiri dan keluarga, menyatakan cara menggunakan kemudahan awam dengan betul dan menyanyikan Lagu Kebangsaan dengan tertib dan menghormati Jalur Gemilang. Boleh bercerita tentang sekolah, negeri tempat tinggal, warisan budaya Malaysia dan isu dan cara menjaga alam sekitar.
</t>
  </si>
  <si>
    <t xml:space="preserve">Boleh memerihalkan tentang peranan dan tanggungjawab diri dan keluarga. Menunjukkan sikap bangga terhadap sekolah dan penghormatan terhadap lambang kebesaran dan identiti negara dalam pelbagai situasi. Bercerita tentang negara Malaysia dan melibatkan diri dalam aktiviti warisan budaya Malaysia serta boleh menjaga kemudahan awam dan alam sekitar.
</t>
  </si>
  <si>
    <t>TAHUN MULA MASUK KELAS PRASEKOLAH/TABIKA/
TADIKA</t>
  </si>
  <si>
    <t>TARIKH</t>
  </si>
  <si>
    <t>DT</t>
  </si>
  <si>
    <t>B</t>
  </si>
  <si>
    <t>T</t>
  </si>
  <si>
    <t>TAHAP KESEDIAAN MURID 5+</t>
  </si>
  <si>
    <t>JASMANI</t>
  </si>
  <si>
    <t>INTELEK</t>
  </si>
  <si>
    <t>JUMLAH SKOR</t>
  </si>
  <si>
    <t>MIN</t>
  </si>
  <si>
    <t>TAHAP KESEDIAAN KESELURUHAN</t>
  </si>
  <si>
    <t>TAHAP KESEDIAAN MURID</t>
  </si>
  <si>
    <t>EMOSI</t>
  </si>
  <si>
    <t>MORAL</t>
  </si>
  <si>
    <t>ROHANI</t>
  </si>
  <si>
    <t>Bersedia</t>
  </si>
  <si>
    <t>Kurang Bersedia</t>
  </si>
  <si>
    <t>PM 8: Kerajinan
(PM 11.1)</t>
  </si>
  <si>
    <t>PM 9: Kerjasama
(PM 12.1)</t>
  </si>
  <si>
    <t>PM 10: Toleransi
(PM 14.1)</t>
  </si>
  <si>
    <t>AK</t>
  </si>
  <si>
    <t>IB</t>
  </si>
  <si>
    <t>SR</t>
  </si>
  <si>
    <t>AKH</t>
  </si>
  <si>
    <t>JW</t>
  </si>
  <si>
    <t>BM1 : Kemahiran Mendengar dan Bertutur
(BM 1.1, 1.2)</t>
  </si>
  <si>
    <t>BM2 : Berinteraksi Menggunakan Ayat Mudah
(BM 1.4)</t>
  </si>
  <si>
    <t xml:space="preserve">BM4 : Kemahiran Membaca Perkataan
(BM 2.3) </t>
  </si>
  <si>
    <t>BM5 : Kemahiran Membaca dan Memahami Bahan Bacaan 
(BM 2.4, 2.5)</t>
  </si>
  <si>
    <t>MK</t>
  </si>
  <si>
    <t>MH</t>
  </si>
  <si>
    <t>MP</t>
  </si>
  <si>
    <t>PB</t>
  </si>
  <si>
    <t>PM</t>
  </si>
  <si>
    <t>MZ</t>
  </si>
  <si>
    <t>SV</t>
  </si>
  <si>
    <t>KPS</t>
  </si>
  <si>
    <t>PN</t>
  </si>
  <si>
    <t>KN</t>
  </si>
  <si>
    <t>ON</t>
  </si>
  <si>
    <t>NW</t>
  </si>
  <si>
    <t>MW</t>
  </si>
  <si>
    <t>BR</t>
  </si>
  <si>
    <t xml:space="preserve">BAHASA TAMIL </t>
  </si>
  <si>
    <t>KESELURUHAN TAHAP PENGUASAAN MURID
BAHASA MELAYU</t>
  </si>
  <si>
    <t>TAHAP PENGUASAAN</t>
  </si>
  <si>
    <t>TAHAP PENGUASAAN MURID 4+</t>
  </si>
  <si>
    <t>TUNJANG KOMUNIKASI</t>
  </si>
  <si>
    <t>TAHAP PENGUASAAN MURID 5+</t>
  </si>
  <si>
    <t>TUNJANG KEROHANIAN, SIKAP DAN NILAI</t>
  </si>
  <si>
    <t>TUNJANG KETERAMPILAN DIRI</t>
  </si>
  <si>
    <t>TUNJANG PERKEMBANGAN FIZIKAL DAN ESTETIKA</t>
  </si>
  <si>
    <t>PERKEMBANGAN FIZIKAL &amp; PENJAGAAN KESIHATAN</t>
  </si>
  <si>
    <t>KREATIVITI &amp; ESTETIKA</t>
  </si>
  <si>
    <t>TUNJANG SAINS DAN TEKNOLOGI</t>
  </si>
  <si>
    <t>TUNJANG KEMANUSIAAN</t>
  </si>
  <si>
    <t>KESELURUHAN TAHAP PENGUASAAN MURID 
BAHASA INGGERIS</t>
  </si>
  <si>
    <t>KESELURUHAN TAHAP PENGUASAAN MURID 
BAHASA CINA</t>
  </si>
  <si>
    <t>KESELURUHAN TAHAP PENGUASAAN MURID 
PENDIDIKAN ISLAM</t>
  </si>
  <si>
    <t>KESELURUHAN TAHAP PENGUASAAN MURID 
PERKEMBANGAN FIZIKAL DAN PENJAGAAN KESIHATAN</t>
  </si>
  <si>
    <t>KESELURUHAN TAHAP PENGUASAAN MURID 
MATEMATIK AWAL</t>
  </si>
  <si>
    <t>PEMERHATIAN 2</t>
  </si>
  <si>
    <t xml:space="preserve">TAHAP PENGUASAAN </t>
  </si>
  <si>
    <t>PERKEMBANGAN FIZIKAL DAN PENJAGAAN KESIHATAN</t>
  </si>
  <si>
    <t xml:space="preserve">TAHAP PENGUASAAN MURID: PERKEMBANGAN FIZIKAL DAN PENJAGAAN KESIHATAN
</t>
  </si>
  <si>
    <t xml:space="preserve">TAHAP PENGUASAAN MURID: PENDIDIKAN ISLAM
</t>
  </si>
  <si>
    <t xml:space="preserve">TAHAP PENGUASAAN MURID: BAHASA INGGERIS
</t>
  </si>
  <si>
    <t xml:space="preserve">TAHAP PENGUASAAN MURID: BAHASA CINA
</t>
  </si>
  <si>
    <t xml:space="preserve">TAHAP PENGUASAAN MURID: BAHASA TAMIL
</t>
  </si>
  <si>
    <t xml:space="preserve">TAHAP PENGUASAAN MURID: PENDIDIKAN MORAL
</t>
  </si>
  <si>
    <t>AL-Q</t>
  </si>
  <si>
    <t>KESELURUHAN TAHAP PENGUASAAN MURID
PENDIDIKAN MORAL</t>
  </si>
  <si>
    <t>KEMAHIRAN MENDENGAR DAN BERTUTUR (DT)</t>
  </si>
  <si>
    <t>KEMAHIRAN MEMBACA (B)</t>
  </si>
  <si>
    <t>KEMAHIRAN MENULIS (T)</t>
  </si>
  <si>
    <t>LISTENING AND SPEAKING SKILLS (LS)</t>
  </si>
  <si>
    <t>LS</t>
  </si>
  <si>
    <t>WRITING SKILLS (W)</t>
  </si>
  <si>
    <t>W</t>
  </si>
  <si>
    <t>READING SKILLS (R)</t>
  </si>
  <si>
    <t>R</t>
  </si>
  <si>
    <t>KESELURUHAN TAHAP PENGUASAAN MURID 
BAHASA TAMIL</t>
  </si>
  <si>
    <t>AL-QURAN (AL-Q)</t>
  </si>
  <si>
    <t>AKIDAH (AK)</t>
  </si>
  <si>
    <t>IBADAH (IB)</t>
  </si>
  <si>
    <t>SIRAH (SR)</t>
  </si>
  <si>
    <t>AKHLAK (AKH)</t>
  </si>
  <si>
    <t>JAWI (JW)</t>
  </si>
  <si>
    <t>KEMAHIRAN MANIPULASI (MP)</t>
  </si>
  <si>
    <t>PERGERAKAN BERIRAMA (PB)</t>
  </si>
  <si>
    <t>PEMAKANAN (PM)</t>
  </si>
  <si>
    <t>MUZIK (MZ)</t>
  </si>
  <si>
    <t>SENI VISUAL (SV)</t>
  </si>
  <si>
    <t>KEMAHIRAN PROSES SAINS (KPS)</t>
  </si>
  <si>
    <t>PENEROKAAN (P)</t>
  </si>
  <si>
    <t>KONSEP NOMBOR (KN)</t>
  </si>
  <si>
    <t>OPERASI NOMBOR (ON)</t>
  </si>
  <si>
    <t>NILAI WANG (NW)</t>
  </si>
  <si>
    <t>MASA DAN WAKTU (MW)</t>
  </si>
  <si>
    <t>BENTUK DAN RUANG (BR)</t>
  </si>
  <si>
    <t xml:space="preserve">TAHAP PENGUASAAN MURID: MATEMATIK AWAL
</t>
  </si>
  <si>
    <t xml:space="preserve">TAHAP PENGUASAAN MURID: KREATIVITI DAN ESTETIKA
</t>
  </si>
  <si>
    <t xml:space="preserve">TAHAP PENGUASAAN MURID: KETERAMPILAN DIRI
</t>
  </si>
  <si>
    <t>LAPORAN PERKEMBANGAN MURID PRASEKOLAH</t>
  </si>
  <si>
    <t>MANIPULASI</t>
  </si>
  <si>
    <t>PENGALAMAN PRANOMBOR (PN)</t>
  </si>
  <si>
    <t>PENGALAMAN PRANOMBOR</t>
  </si>
  <si>
    <t>PENDIDIKAN ISLAM/MORAL</t>
  </si>
  <si>
    <t>PENDIDIKAN KESIHATAN REPRODUKTIF DAN SOSIAL (PEERS)</t>
  </si>
  <si>
    <t xml:space="preserve">LISTENING AND SPEAKING </t>
  </si>
  <si>
    <t xml:space="preserve">READING </t>
  </si>
  <si>
    <t xml:space="preserve">WRITING </t>
  </si>
  <si>
    <t>PERKEMBANGAN MOTOR HALUS (MH)</t>
  </si>
  <si>
    <t>PERKEMBANGAN MOTOR KASAR (MK)</t>
  </si>
  <si>
    <t>KESELURUHAN TAHAP PENGUASAAN MURID
KETERAMPILAN DIRI</t>
  </si>
  <si>
    <t>KD</t>
  </si>
  <si>
    <t>KESELURUHAN TAHAP PENGUASAAN MURID
KREATIVITI DAN ESTETIKA</t>
  </si>
  <si>
    <t>KESELURUHAN TAHAP PENGUASAAN MURID
SAINS AWAL</t>
  </si>
  <si>
    <t>KESELURUHAN TAHAP PENGUASAAN MURID
KEMANUSIAAN</t>
  </si>
  <si>
    <t>KM</t>
  </si>
  <si>
    <t>BM3 : Mengecam dan Menyebut Abjad
(BM 2.2)</t>
  </si>
  <si>
    <t xml:space="preserve">CATATAN </t>
  </si>
  <si>
    <t>……………………………………….</t>
  </si>
  <si>
    <t>(NAMA GURU)</t>
  </si>
  <si>
    <t>………………………………………</t>
  </si>
  <si>
    <t>(NAMA PENTADBIR)</t>
  </si>
  <si>
    <t>(IBU BAPA/PENJAGA)</t>
  </si>
  <si>
    <t>Bil</t>
  </si>
  <si>
    <t>Peratus</t>
  </si>
  <si>
    <t>Pendidikan Islam</t>
  </si>
  <si>
    <t>Worksheet</t>
  </si>
  <si>
    <t>Fields</t>
  </si>
  <si>
    <t>MAKLUMAT MURID</t>
  </si>
  <si>
    <t>Values</t>
  </si>
  <si>
    <t>Pendidikan Moral</t>
  </si>
  <si>
    <t>BM, BI etc…</t>
  </si>
  <si>
    <t>Kristian</t>
  </si>
  <si>
    <t>Buddha</t>
  </si>
  <si>
    <t>Hindu</t>
  </si>
  <si>
    <t>Lain-lain</t>
  </si>
  <si>
    <t>Agama</t>
  </si>
  <si>
    <t>Nama Pentadbir:</t>
  </si>
  <si>
    <t>Jawatan Pentadbir:</t>
  </si>
  <si>
    <t>Laporan Murid</t>
  </si>
  <si>
    <t>Murid</t>
  </si>
  <si>
    <t>Cell Link</t>
  </si>
  <si>
    <t>Umur</t>
  </si>
  <si>
    <t>Sila isi tarikh pelaporan</t>
  </si>
  <si>
    <t>Sila pilih nama murid</t>
  </si>
  <si>
    <t>JUMLAH KESELURUHAN TAHAP PENGUASAAN MURID 4+ DAN 5+</t>
  </si>
  <si>
    <t>JUMLAH MURID 5+</t>
  </si>
  <si>
    <t>听说技能</t>
  </si>
  <si>
    <t>聆听时缺乏专注力，在引导下能以浅白的句子讲述事物。</t>
  </si>
  <si>
    <t>能专注地聆听并明白指示,但尚未作出适当反应。已能以浅白的句子与人进行交谈。</t>
  </si>
  <si>
    <t>能专注地聆听，明白指示并能作出适当的反应。能以适当的言语有礼貌地与人进行交谈。</t>
  </si>
  <si>
    <r>
      <t>能</t>
    </r>
    <r>
      <rPr>
        <sz val="11"/>
        <color rgb="FF000000"/>
        <rFont val="KaiTi"/>
        <family val="3"/>
      </rPr>
      <t>看图认读字词，已能阅读浅白故事。</t>
    </r>
  </si>
  <si>
    <t>能认读短语与浅白故事,但尚未能真正理解故事内容。</t>
  </si>
  <si>
    <t>能流畅地阅读浅白句子，并能在阅读故事后，简略地讲述故事内容。</t>
  </si>
  <si>
    <t>能以正确的方法书写基本笔画。</t>
  </si>
  <si>
    <t>能以正确笔顺写字。</t>
  </si>
  <si>
    <t>能写工整的字，做到书面整洁。</t>
  </si>
  <si>
    <t>சரியான சொற்களை பயன்படுத்தி பேசுதல்.</t>
  </si>
  <si>
    <t>சரியான சொற்களையும் சொற்றொடர்களையும் பயன்படுத்தி பேசுதல்.</t>
  </si>
  <si>
    <t>சரியான சொற்கள், சொற்றொடர் மற்றும் வாக்கியங்களை பயன்படுத்தி பணிவுடன் பேசுதல்.</t>
  </si>
  <si>
    <t>சொற்களை வழிகாட்டுதலுடன் வாசித்தல்.</t>
  </si>
  <si>
    <t>சொற்களையும் சொற்றொடர்களையும் வாசித்தல்.</t>
  </si>
  <si>
    <t>எளிமையான வாக்கியங்களை புரிதலுடன் வாசித்து, வாசித்தவற்றை பணிவுடன் விவரித்தல்.</t>
  </si>
  <si>
    <t>சொற்களை பார்த்து எழுதுவர்.</t>
  </si>
  <si>
    <t>சொற்றொடர்களை பார்த்து எழுதுவர்.</t>
  </si>
  <si>
    <t>வாக்கியங்களை முறையாகவும் வரிவடிவத்துடனும் பார்த்து எழுதுதல்.</t>
  </si>
  <si>
    <t xml:space="preserve">TAHAP PENGUASAAN MURID: SAINS AWAL
</t>
  </si>
  <si>
    <t xml:space="preserve">TAHAP PENGUASAAN MURID: KEMANUSIAAN
</t>
  </si>
  <si>
    <t>PROSES SAINS</t>
  </si>
  <si>
    <t>TAFSIRAN PELAPORAN KESELURUHAN MURID</t>
  </si>
  <si>
    <t>TAHAP KESEDIAAN MURID KE TAHUN SATU</t>
  </si>
  <si>
    <t>Sangat Bersedia</t>
  </si>
  <si>
    <t>KURANG BERSEDIA</t>
  </si>
  <si>
    <t>BERSEDIA</t>
  </si>
  <si>
    <t>SANGAT BERSEDIA</t>
  </si>
  <si>
    <t>Sila copy dan paste as values di worksheet Data IPPK dalam workbook 02 Template Kutipan</t>
  </si>
  <si>
    <t>Sila copy &amp; paste daripada row 60 hingga 62 ke templat IKMTS</t>
  </si>
  <si>
    <t>RUMUSAN KESELURUHAN PEREKODAN 1</t>
  </si>
  <si>
    <t>RUMUSAN KESELURUHAN PEREKODAN 2</t>
  </si>
  <si>
    <t>Belum Ditaksir</t>
  </si>
  <si>
    <t>Jumlah Bilangan Murid Keseluruhan</t>
  </si>
  <si>
    <t>PEREKODAN 1</t>
  </si>
  <si>
    <t>PEREKODAN 2</t>
  </si>
  <si>
    <t>Perekodan</t>
  </si>
  <si>
    <t>Perekodan 2</t>
  </si>
  <si>
    <t>Perekodan 1</t>
  </si>
  <si>
    <t>TAFSIRAN PEREKODAN 1</t>
  </si>
  <si>
    <t>TAFSIRAN PEREKODAN 2</t>
  </si>
  <si>
    <t>TAHAP PENGUASAAN MURID: BAHASA MELAYU</t>
  </si>
  <si>
    <t>Sila pilih jenis perekodan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</si>
</sst>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m"/>
  </numFmts>
  <fonts count="60">
    <font>
      <sz val="11"/>
      <color theme="1"/>
      <name val="Calibri"/>
      <family val="2"/>
      <scheme val="minor"/>
    </font>
    <font>
      <sz val="11"/>
      <color theme="1"/>
      <name val="Calibri"/>
      <family val="2"/>
      <scheme val="minor"/>
    </font>
    <font>
      <b/>
      <sz val="11"/>
      <color theme="1"/>
      <name val="Calibri"/>
      <family val="2"/>
      <scheme val="minor"/>
    </font>
    <font>
      <sz val="12"/>
      <color theme="0"/>
      <name val="Arial Narrow"/>
      <family val="2"/>
    </font>
    <font>
      <b/>
      <sz val="12"/>
      <color theme="0"/>
      <name val="Arial Narrow"/>
      <family val="2"/>
    </font>
    <font>
      <b/>
      <sz val="12"/>
      <color theme="3"/>
      <name val="Arial Narrow"/>
      <family val="2"/>
    </font>
    <font>
      <b/>
      <sz val="16"/>
      <color theme="1"/>
      <name val="Arial Narrow"/>
      <family val="2"/>
    </font>
    <font>
      <sz val="16"/>
      <color theme="0"/>
      <name val="Arial Narrow"/>
      <family val="2"/>
    </font>
    <font>
      <b/>
      <sz val="14"/>
      <name val="Arial Narrow"/>
      <family val="2"/>
    </font>
    <font>
      <sz val="14"/>
      <color theme="1"/>
      <name val="Arial Narrow"/>
      <family val="2"/>
    </font>
    <font>
      <b/>
      <sz val="12"/>
      <name val="Arial Narrow"/>
      <family val="2"/>
    </font>
    <font>
      <sz val="12"/>
      <color theme="1"/>
      <name val="Arial Narrow"/>
      <family val="2"/>
    </font>
    <font>
      <b/>
      <sz val="12"/>
      <name val="Arial"/>
      <family val="2"/>
    </font>
    <font>
      <sz val="12"/>
      <color theme="1"/>
      <name val="Arial"/>
      <family val="2"/>
    </font>
    <font>
      <sz val="11"/>
      <color theme="1"/>
      <name val="Arial"/>
      <family val="2"/>
    </font>
    <font>
      <b/>
      <sz val="12"/>
      <color theme="1"/>
      <name val="Arial"/>
      <family val="2"/>
    </font>
    <font>
      <sz val="10"/>
      <color indexed="81"/>
      <name val="Tahoma"/>
      <family val="2"/>
    </font>
    <font>
      <sz val="9"/>
      <color indexed="81"/>
      <name val="Tahoma"/>
      <family val="2"/>
    </font>
    <font>
      <sz val="14"/>
      <color theme="1"/>
      <name val="Calibri"/>
      <family val="2"/>
      <scheme val="minor"/>
    </font>
    <font>
      <sz val="14"/>
      <color theme="1"/>
      <name val="Arial"/>
      <family val="2"/>
    </font>
    <font>
      <sz val="8"/>
      <color theme="1"/>
      <name val="Arial"/>
      <family val="2"/>
    </font>
    <font>
      <b/>
      <sz val="14"/>
      <color theme="1"/>
      <name val="Arial"/>
      <family val="2"/>
    </font>
    <font>
      <b/>
      <sz val="8"/>
      <color theme="1"/>
      <name val="Arial"/>
      <family val="2"/>
    </font>
    <font>
      <b/>
      <sz val="9"/>
      <color indexed="81"/>
      <name val="Tahoma"/>
      <family val="2"/>
    </font>
    <font>
      <b/>
      <sz val="12"/>
      <color indexed="81"/>
      <name val="Tahoma"/>
      <family val="2"/>
    </font>
    <font>
      <sz val="12"/>
      <name val="Arial Narrow"/>
      <family val="2"/>
    </font>
    <font>
      <sz val="12"/>
      <color theme="1"/>
      <name val="Calibri"/>
      <family val="2"/>
      <scheme val="minor"/>
    </font>
    <font>
      <sz val="12"/>
      <name val="Arial"/>
      <family val="2"/>
    </font>
    <font>
      <b/>
      <sz val="12"/>
      <name val="Calibri"/>
      <family val="2"/>
      <scheme val="minor"/>
    </font>
    <font>
      <b/>
      <sz val="12"/>
      <color theme="1"/>
      <name val="Calibri"/>
      <family val="2"/>
      <scheme val="minor"/>
    </font>
    <font>
      <b/>
      <sz val="12"/>
      <color theme="1"/>
      <name val="Arial Narrow"/>
      <family val="2"/>
    </font>
    <font>
      <b/>
      <sz val="14"/>
      <color theme="1"/>
      <name val="Calibri"/>
      <family val="2"/>
      <scheme val="minor"/>
    </font>
    <font>
      <sz val="20"/>
      <color theme="1"/>
      <name val="Calibri"/>
      <family val="2"/>
      <scheme val="minor"/>
    </font>
    <font>
      <b/>
      <sz val="12"/>
      <color theme="0"/>
      <name val="Calibri"/>
      <family val="2"/>
      <scheme val="minor"/>
    </font>
    <font>
      <sz val="16"/>
      <color theme="1"/>
      <name val="Arial Narrow"/>
      <family val="2"/>
    </font>
    <font>
      <b/>
      <sz val="10"/>
      <color theme="1"/>
      <name val="Arial"/>
      <family val="2"/>
    </font>
    <font>
      <i/>
      <sz val="10"/>
      <color theme="1"/>
      <name val="Arial Narrow"/>
      <family val="2"/>
    </font>
    <font>
      <b/>
      <sz val="12"/>
      <color theme="0"/>
      <name val="KaiTi"/>
      <family val="3"/>
    </font>
    <font>
      <sz val="11"/>
      <color theme="1"/>
      <name val="KaiTi"/>
      <family val="3"/>
    </font>
    <font>
      <sz val="11"/>
      <color rgb="FF000000"/>
      <name val="KaiTi"/>
      <family val="3"/>
    </font>
    <font>
      <b/>
      <sz val="11"/>
      <color theme="1"/>
      <name val="Arial"/>
      <family val="2"/>
    </font>
    <font>
      <b/>
      <sz val="12"/>
      <color theme="8"/>
      <name val="Arial"/>
      <family val="2"/>
    </font>
    <font>
      <sz val="12"/>
      <color theme="8"/>
      <name val="Arial"/>
      <family val="2"/>
    </font>
    <font>
      <sz val="11"/>
      <color theme="8"/>
      <name val="Calibri"/>
      <family val="2"/>
      <scheme val="minor"/>
    </font>
    <font>
      <b/>
      <sz val="11"/>
      <color theme="8"/>
      <name val="Calibri"/>
      <family val="2"/>
      <scheme val="minor"/>
    </font>
    <font>
      <sz val="11"/>
      <color theme="8"/>
      <name val="Arial"/>
      <family val="2"/>
    </font>
    <font>
      <b/>
      <sz val="14"/>
      <color theme="1"/>
      <name val="Arial Narrow"/>
      <family val="2"/>
    </font>
    <font>
      <b/>
      <sz val="14"/>
      <color theme="8"/>
      <name val="Arial Narrow"/>
      <family val="2"/>
    </font>
    <font>
      <b/>
      <sz val="12"/>
      <color theme="8"/>
      <name val="Arial Narrow"/>
      <family val="2"/>
    </font>
    <font>
      <sz val="22"/>
      <color theme="1"/>
      <name val="Calibri"/>
      <family val="2"/>
      <scheme val="minor"/>
    </font>
    <font>
      <sz val="12"/>
      <color rgb="FFFF0000"/>
      <name val="Calibri"/>
      <family val="2"/>
      <scheme val="minor"/>
    </font>
    <font>
      <b/>
      <sz val="12"/>
      <color rgb="FFFF0000"/>
      <name val="Calibri"/>
      <family val="2"/>
      <scheme val="minor"/>
    </font>
    <font>
      <b/>
      <sz val="11"/>
      <name val="Calibri"/>
      <family val="2"/>
      <scheme val="minor"/>
    </font>
    <font>
      <b/>
      <sz val="12"/>
      <color rgb="FFFF0000"/>
      <name val="Arial"/>
      <family val="2"/>
    </font>
    <font>
      <sz val="12"/>
      <color rgb="FF0070C0"/>
      <name val="Arial"/>
      <family val="2"/>
    </font>
    <font>
      <b/>
      <sz val="11"/>
      <color rgb="FFFF0000"/>
      <name val="Arial"/>
      <family val="2"/>
    </font>
    <font>
      <b/>
      <sz val="18"/>
      <color theme="1"/>
      <name val="Arial"/>
      <family val="2"/>
    </font>
    <font>
      <b/>
      <sz val="16"/>
      <color theme="1"/>
      <name val="Arial"/>
      <family val="2"/>
    </font>
    <font>
      <b/>
      <sz val="16"/>
      <color theme="1"/>
      <name val="Calibri"/>
      <family val="2"/>
      <scheme val="minor"/>
    </font>
    <font>
      <b/>
      <sz val="14"/>
      <color rgb="FFFF0000"/>
      <name val="Calibri"/>
      <family val="2"/>
      <scheme val="minor"/>
    </font>
  </fonts>
  <fills count="2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0" tint="-0.34998626667073579"/>
        <bgColor indexed="64"/>
      </patternFill>
    </fill>
    <fill>
      <patternFill patternType="solid">
        <fgColor rgb="FF68E0F8"/>
        <bgColor indexed="64"/>
      </patternFill>
    </fill>
    <fill>
      <patternFill patternType="solid">
        <fgColor theme="4" tint="-0.499984740745262"/>
        <bgColor indexed="64"/>
      </patternFill>
    </fill>
    <fill>
      <patternFill patternType="solid">
        <fgColor rgb="FF0070C0"/>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00FF00"/>
        <bgColor indexed="64"/>
      </patternFill>
    </fill>
    <fill>
      <patternFill patternType="solid">
        <fgColor rgb="FFFFC000"/>
        <bgColor indexed="64"/>
      </patternFill>
    </fill>
    <fill>
      <patternFill patternType="solid">
        <fgColor rgb="FFFFCCFF"/>
        <bgColor indexed="64"/>
      </patternFill>
    </fill>
  </fills>
  <borders count="16">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2">
    <xf numFmtId="0" fontId="0" fillId="0" borderId="0"/>
    <xf numFmtId="9" fontId="1" fillId="0" borderId="0" applyFont="0" applyFill="0" applyBorder="0" applyAlignment="0" applyProtection="0"/>
  </cellStyleXfs>
  <cellXfs count="454">
    <xf numFmtId="0" fontId="0" fillId="0" borderId="0" xfId="0"/>
    <xf numFmtId="0" fontId="3" fillId="2" borderId="0" xfId="0" applyFont="1" applyFill="1"/>
    <xf numFmtId="0" fontId="4" fillId="2" borderId="0" xfId="0" applyFont="1" applyFill="1" applyAlignment="1" applyProtection="1">
      <protection locked="0"/>
    </xf>
    <xf numFmtId="0" fontId="5" fillId="2" borderId="0" xfId="0" applyFont="1" applyFill="1" applyAlignment="1">
      <alignment horizontal="right" vertical="center"/>
    </xf>
    <xf numFmtId="0" fontId="3" fillId="3" borderId="0" xfId="0" applyFont="1" applyFill="1"/>
    <xf numFmtId="0" fontId="4" fillId="2" borderId="0" xfId="0" applyFont="1" applyFill="1"/>
    <xf numFmtId="0" fontId="8" fillId="4" borderId="0" xfId="0" applyFont="1" applyFill="1" applyBorder="1" applyAlignment="1">
      <alignment vertical="center"/>
    </xf>
    <xf numFmtId="0" fontId="8" fillId="4"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right" vertical="center"/>
      <protection locked="0"/>
    </xf>
    <xf numFmtId="0" fontId="9" fillId="0" borderId="0" xfId="0" applyFont="1"/>
    <xf numFmtId="0" fontId="9" fillId="0" borderId="0" xfId="0" applyFont="1" applyAlignment="1">
      <alignment vertical="center"/>
    </xf>
    <xf numFmtId="0" fontId="8" fillId="4" borderId="3" xfId="0" applyFont="1" applyFill="1" applyBorder="1" applyAlignment="1">
      <alignment horizontal="right" vertical="center"/>
    </xf>
    <xf numFmtId="0" fontId="10" fillId="4" borderId="0" xfId="0" applyFont="1" applyFill="1" applyBorder="1" applyAlignment="1">
      <alignment horizontal="left" vertical="center"/>
    </xf>
    <xf numFmtId="0" fontId="11" fillId="0" borderId="0" xfId="0" applyFont="1" applyAlignment="1">
      <alignment vertical="center"/>
    </xf>
    <xf numFmtId="0" fontId="13" fillId="0" borderId="0" xfId="0" applyFont="1"/>
    <xf numFmtId="0" fontId="13" fillId="0" borderId="4" xfId="0" applyFont="1" applyBorder="1" applyAlignment="1">
      <alignment horizontal="center" vertical="center"/>
    </xf>
    <xf numFmtId="0" fontId="13" fillId="0" borderId="0" xfId="0" applyFont="1" applyAlignment="1">
      <alignment vertical="center"/>
    </xf>
    <xf numFmtId="14" fontId="13" fillId="0" borderId="0" xfId="0" applyNumberFormat="1" applyFont="1" applyAlignment="1">
      <alignment vertical="center"/>
    </xf>
    <xf numFmtId="0" fontId="14" fillId="0" borderId="0" xfId="0" applyFont="1" applyAlignment="1" applyProtection="1">
      <alignment horizontal="center"/>
      <protection locked="0" hidden="1"/>
    </xf>
    <xf numFmtId="22" fontId="13" fillId="0" borderId="0" xfId="0" applyNumberFormat="1" applyFont="1" applyAlignment="1">
      <alignment vertical="center"/>
    </xf>
    <xf numFmtId="0" fontId="11" fillId="0" borderId="0" xfId="0" applyFont="1"/>
    <xf numFmtId="0" fontId="11" fillId="0" borderId="0" xfId="0" applyFont="1" applyAlignment="1">
      <alignment horizontal="center"/>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Border="1" applyAlignment="1">
      <alignment vertical="center"/>
    </xf>
    <xf numFmtId="0" fontId="22" fillId="0" borderId="0" xfId="0" applyFont="1" applyBorder="1" applyAlignment="1">
      <alignment horizontal="center" vertical="center"/>
    </xf>
    <xf numFmtId="0" fontId="22" fillId="0" borderId="0" xfId="0" applyFont="1" applyBorder="1" applyAlignment="1">
      <alignment horizontal="center"/>
    </xf>
    <xf numFmtId="0" fontId="0" fillId="0" borderId="0" xfId="0" applyAlignment="1">
      <alignment horizontal="center"/>
    </xf>
    <xf numFmtId="0" fontId="22" fillId="0" borderId="0" xfId="0" applyFont="1" applyBorder="1" applyAlignment="1">
      <alignment horizontal="left" vertical="center" indent="8"/>
    </xf>
    <xf numFmtId="0" fontId="20" fillId="0" borderId="0" xfId="0" applyFont="1" applyBorder="1" applyAlignment="1">
      <alignment horizontal="right" vertical="center"/>
    </xf>
    <xf numFmtId="0" fontId="13" fillId="0" borderId="0" xfId="0" applyNumberFormat="1" applyFont="1" applyBorder="1" applyAlignment="1">
      <alignment horizontal="center"/>
    </xf>
    <xf numFmtId="10" fontId="20" fillId="0" borderId="0" xfId="0" applyNumberFormat="1" applyFont="1" applyBorder="1" applyAlignment="1"/>
    <xf numFmtId="0" fontId="20" fillId="0" borderId="0" xfId="0" applyFont="1" applyBorder="1" applyAlignment="1">
      <alignment horizontal="right"/>
    </xf>
    <xf numFmtId="0" fontId="13" fillId="0" borderId="0" xfId="0" applyFont="1" applyBorder="1" applyAlignment="1">
      <alignment horizontal="center" vertical="center"/>
    </xf>
    <xf numFmtId="10" fontId="20" fillId="0" borderId="0" xfId="0" applyNumberFormat="1" applyFont="1" applyBorder="1" applyAlignment="1">
      <alignment vertical="center"/>
    </xf>
    <xf numFmtId="0" fontId="20" fillId="0" borderId="0" xfId="0" applyFont="1" applyBorder="1" applyAlignment="1">
      <alignment vertical="center"/>
    </xf>
    <xf numFmtId="10" fontId="20" fillId="0" borderId="0" xfId="0" applyNumberFormat="1" applyFont="1" applyBorder="1" applyAlignment="1">
      <alignment horizontal="center"/>
    </xf>
    <xf numFmtId="0" fontId="20" fillId="0" borderId="0" xfId="0" applyFont="1" applyBorder="1" applyAlignment="1">
      <alignment horizontal="center"/>
    </xf>
    <xf numFmtId="0" fontId="13" fillId="0" borderId="4" xfId="0" applyFont="1" applyFill="1" applyBorder="1" applyAlignment="1" applyProtection="1">
      <alignment horizontal="center" vertical="center" wrapText="1"/>
      <protection locked="0"/>
    </xf>
    <xf numFmtId="0" fontId="13" fillId="10" borderId="4" xfId="0" applyFont="1" applyFill="1" applyBorder="1" applyAlignment="1">
      <alignment vertical="center"/>
    </xf>
    <xf numFmtId="0" fontId="13" fillId="10" borderId="4" xfId="0" applyFont="1" applyFill="1" applyBorder="1" applyAlignment="1">
      <alignment horizontal="center" vertical="center"/>
    </xf>
    <xf numFmtId="0" fontId="13"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center"/>
    </xf>
    <xf numFmtId="0" fontId="15" fillId="0" borderId="0" xfId="0" applyFont="1" applyBorder="1" applyAlignment="1">
      <alignment horizontal="left" vertical="center" indent="8"/>
    </xf>
    <xf numFmtId="0" fontId="13" fillId="0" borderId="0" xfId="0" applyFont="1" applyBorder="1" applyAlignment="1">
      <alignment horizontal="right" vertical="center"/>
    </xf>
    <xf numFmtId="10" fontId="13" fillId="0" borderId="0" xfId="0" applyNumberFormat="1" applyFont="1" applyBorder="1" applyAlignment="1"/>
    <xf numFmtId="0" fontId="13" fillId="0" borderId="0" xfId="0" applyFont="1" applyBorder="1" applyAlignment="1">
      <alignment horizontal="right"/>
    </xf>
    <xf numFmtId="0" fontId="11" fillId="4" borderId="0" xfId="0" applyFont="1" applyFill="1" applyBorder="1" applyAlignment="1">
      <alignment horizontal="center"/>
    </xf>
    <xf numFmtId="0" fontId="25" fillId="4" borderId="0" xfId="0" applyFont="1" applyFill="1" applyBorder="1" applyAlignment="1">
      <alignment horizontal="center"/>
    </xf>
    <xf numFmtId="0" fontId="25" fillId="4" borderId="0" xfId="0" applyFont="1" applyFill="1" applyBorder="1" applyAlignment="1">
      <alignment horizontal="left"/>
    </xf>
    <xf numFmtId="0" fontId="10" fillId="4" borderId="0" xfId="0" applyFont="1" applyFill="1" applyBorder="1"/>
    <xf numFmtId="0" fontId="10" fillId="4" borderId="0" xfId="0" applyFont="1" applyFill="1" applyBorder="1" applyAlignment="1">
      <alignment horizontal="left"/>
    </xf>
    <xf numFmtId="0" fontId="10" fillId="4" borderId="0" xfId="0" applyFont="1" applyFill="1" applyBorder="1" applyAlignment="1">
      <alignment horizontal="right"/>
    </xf>
    <xf numFmtId="0" fontId="28" fillId="4" borderId="0" xfId="0" applyFont="1" applyFill="1" applyBorder="1" applyAlignment="1">
      <alignment vertical="center"/>
    </xf>
    <xf numFmtId="0" fontId="25" fillId="4" borderId="0" xfId="0" applyFont="1" applyFill="1" applyBorder="1"/>
    <xf numFmtId="0" fontId="2" fillId="0" borderId="0" xfId="0" applyFont="1"/>
    <xf numFmtId="0" fontId="0" fillId="0" borderId="0" xfId="0" applyAlignment="1">
      <alignment horizontal="center" vertical="center"/>
    </xf>
    <xf numFmtId="0" fontId="7" fillId="2" borderId="0" xfId="0" applyFont="1" applyFill="1" applyAlignment="1">
      <alignment horizontal="center" vertical="center"/>
    </xf>
    <xf numFmtId="0" fontId="8" fillId="4" borderId="0" xfId="0" applyFont="1" applyFill="1" applyBorder="1" applyAlignment="1" applyProtection="1">
      <alignment horizontal="left" vertical="center" indent="1"/>
      <protection locked="0"/>
    </xf>
    <xf numFmtId="0" fontId="0" fillId="0" borderId="0" xfId="0" applyAlignment="1" applyProtection="1">
      <alignment vertical="center"/>
      <protection locked="0"/>
    </xf>
    <xf numFmtId="2" fontId="26" fillId="0" borderId="4" xfId="0" applyNumberFormat="1" applyFont="1" applyFill="1" applyBorder="1" applyAlignment="1" applyProtection="1">
      <alignment horizontal="center" vertical="center"/>
    </xf>
    <xf numFmtId="2" fontId="26" fillId="0" borderId="0" xfId="0" applyNumberFormat="1" applyFont="1" applyFill="1" applyBorder="1" applyAlignment="1" applyProtection="1">
      <alignment horizontal="center" vertical="center"/>
    </xf>
    <xf numFmtId="2" fontId="26" fillId="0" borderId="0" xfId="0" applyNumberFormat="1" applyFont="1" applyFill="1" applyBorder="1" applyAlignment="1" applyProtection="1">
      <alignment vertical="center"/>
    </xf>
    <xf numFmtId="0" fontId="0" fillId="0" borderId="0" xfId="0" applyAlignment="1" applyProtection="1">
      <alignment horizontal="center" vertical="center"/>
      <protection locked="0"/>
    </xf>
    <xf numFmtId="0" fontId="0" fillId="0" borderId="0" xfId="0" applyFill="1" applyAlignment="1" applyProtection="1">
      <alignment horizontal="center" vertical="center"/>
      <protection locked="0"/>
    </xf>
    <xf numFmtId="0" fontId="15" fillId="9" borderId="11" xfId="0" applyFont="1" applyFill="1" applyBorder="1" applyAlignment="1">
      <alignment horizontal="center" vertical="center" wrapText="1"/>
    </xf>
    <xf numFmtId="0" fontId="15" fillId="9" borderId="11"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4" xfId="0" applyFont="1" applyFill="1" applyBorder="1" applyAlignment="1">
      <alignment horizontal="center" vertical="center"/>
    </xf>
    <xf numFmtId="0" fontId="15" fillId="9" borderId="13" xfId="0" applyFont="1" applyFill="1" applyBorder="1" applyAlignment="1">
      <alignment horizontal="center" vertical="center" wrapText="1"/>
    </xf>
    <xf numFmtId="0" fontId="18" fillId="3" borderId="0" xfId="0" applyFont="1" applyFill="1" applyAlignment="1">
      <alignment horizontal="center" vertical="center"/>
    </xf>
    <xf numFmtId="0" fontId="15" fillId="3" borderId="4" xfId="0" applyFont="1" applyFill="1" applyBorder="1" applyAlignment="1">
      <alignment horizontal="center" vertical="center" wrapText="1"/>
    </xf>
    <xf numFmtId="0" fontId="0" fillId="3" borderId="0" xfId="0" applyFill="1"/>
    <xf numFmtId="0" fontId="4" fillId="5" borderId="4" xfId="0" applyFont="1" applyFill="1" applyBorder="1" applyAlignment="1">
      <alignment horizontal="center" vertical="center"/>
    </xf>
    <xf numFmtId="0" fontId="4" fillId="5" borderId="4" xfId="0" applyFont="1" applyFill="1" applyBorder="1" applyAlignment="1">
      <alignment horizontal="center" vertical="center" wrapText="1"/>
    </xf>
    <xf numFmtId="0" fontId="10" fillId="6" borderId="4" xfId="0" applyFont="1" applyFill="1" applyBorder="1" applyAlignment="1">
      <alignment horizontal="center" vertical="center"/>
    </xf>
    <xf numFmtId="0" fontId="10" fillId="6" borderId="4" xfId="0" applyFont="1" applyFill="1" applyBorder="1" applyAlignment="1">
      <alignment horizontal="center" vertical="center" wrapText="1"/>
    </xf>
    <xf numFmtId="0" fontId="11" fillId="0" borderId="4" xfId="0" applyFont="1" applyBorder="1" applyAlignment="1" applyProtection="1">
      <alignment horizontal="center" vertical="center"/>
    </xf>
    <xf numFmtId="0" fontId="11" fillId="0" borderId="4"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hidden="1"/>
    </xf>
    <xf numFmtId="0" fontId="11" fillId="3" borderId="7" xfId="0" applyFont="1" applyFill="1" applyBorder="1"/>
    <xf numFmtId="0" fontId="11" fillId="3" borderId="3" xfId="0" applyFont="1" applyFill="1" applyBorder="1"/>
    <xf numFmtId="0" fontId="11" fillId="3" borderId="3" xfId="0" applyFont="1" applyFill="1" applyBorder="1" applyAlignment="1">
      <alignment horizontal="center"/>
    </xf>
    <xf numFmtId="0" fontId="11" fillId="3" borderId="3" xfId="0" applyFont="1" applyFill="1" applyBorder="1" applyAlignment="1"/>
    <xf numFmtId="0" fontId="11" fillId="3" borderId="8" xfId="0" applyFont="1" applyFill="1" applyBorder="1" applyAlignment="1"/>
    <xf numFmtId="0" fontId="11" fillId="3" borderId="9" xfId="0" applyFont="1" applyFill="1" applyBorder="1"/>
    <xf numFmtId="0" fontId="11" fillId="3" borderId="0" xfId="0" applyFont="1" applyFill="1" applyBorder="1"/>
    <xf numFmtId="0" fontId="30" fillId="8" borderId="4" xfId="0" applyFont="1"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30" fillId="3" borderId="12" xfId="0" applyFont="1" applyFill="1" applyBorder="1" applyAlignment="1" applyProtection="1">
      <alignment horizontal="center" vertical="center"/>
    </xf>
    <xf numFmtId="0" fontId="30" fillId="3" borderId="4" xfId="0" applyFont="1" applyFill="1" applyBorder="1" applyAlignment="1" applyProtection="1">
      <alignment horizontal="center" vertical="center"/>
    </xf>
    <xf numFmtId="0" fontId="11" fillId="0" borderId="9" xfId="0" applyFont="1" applyBorder="1"/>
    <xf numFmtId="0" fontId="11" fillId="0" borderId="0" xfId="0" applyFont="1" applyBorder="1"/>
    <xf numFmtId="0" fontId="11" fillId="3" borderId="0" xfId="0" applyFont="1" applyFill="1" applyBorder="1" applyAlignment="1"/>
    <xf numFmtId="0" fontId="11" fillId="0" borderId="0" xfId="0" applyFont="1" applyBorder="1" applyAlignment="1">
      <alignment horizontal="center"/>
    </xf>
    <xf numFmtId="0" fontId="11" fillId="0" borderId="12" xfId="0" applyFont="1" applyBorder="1"/>
    <xf numFmtId="0" fontId="30" fillId="0" borderId="0" xfId="0" applyFont="1" applyFill="1" applyBorder="1" applyAlignment="1" applyProtection="1">
      <protection locked="0"/>
    </xf>
    <xf numFmtId="0" fontId="30" fillId="0" borderId="0" xfId="0" applyFont="1" applyFill="1" applyBorder="1" applyAlignment="1" applyProtection="1">
      <alignment horizontal="center" vertical="center"/>
    </xf>
    <xf numFmtId="0" fontId="30" fillId="0" borderId="12" xfId="0" applyFont="1" applyFill="1" applyBorder="1" applyAlignment="1" applyProtection="1">
      <alignment horizontal="center" vertical="center"/>
    </xf>
    <xf numFmtId="0" fontId="11" fillId="3" borderId="0" xfId="0" applyFont="1" applyFill="1" applyBorder="1" applyAlignment="1" applyProtection="1">
      <protection locked="0"/>
    </xf>
    <xf numFmtId="0" fontId="11" fillId="3" borderId="0" xfId="0" applyFont="1" applyFill="1" applyBorder="1" applyAlignment="1" applyProtection="1">
      <alignment horizontal="center"/>
      <protection locked="0"/>
    </xf>
    <xf numFmtId="0" fontId="11" fillId="3" borderId="12" xfId="0" applyFont="1" applyFill="1" applyBorder="1"/>
    <xf numFmtId="0" fontId="11" fillId="3" borderId="0" xfId="0" applyFont="1" applyFill="1" applyBorder="1" applyAlignment="1">
      <alignment horizontal="center"/>
    </xf>
    <xf numFmtId="0" fontId="11" fillId="0" borderId="13" xfId="0" applyFont="1" applyBorder="1"/>
    <xf numFmtId="0" fontId="11" fillId="0" borderId="1" xfId="0" applyFont="1" applyBorder="1"/>
    <xf numFmtId="0" fontId="11" fillId="0" borderId="1" xfId="0" applyFont="1" applyBorder="1" applyAlignment="1">
      <alignment horizontal="center"/>
    </xf>
    <xf numFmtId="0" fontId="11" fillId="0" borderId="14" xfId="0" applyFont="1" applyBorder="1"/>
    <xf numFmtId="0" fontId="22" fillId="16" borderId="11" xfId="0" applyFont="1" applyFill="1" applyBorder="1" applyAlignment="1" applyProtection="1">
      <alignment horizontal="center" vertical="center"/>
    </xf>
    <xf numFmtId="0" fontId="22" fillId="16" borderId="4" xfId="0" applyFont="1" applyFill="1" applyBorder="1" applyAlignment="1" applyProtection="1">
      <alignment horizontal="center" vertical="center"/>
    </xf>
    <xf numFmtId="0" fontId="15" fillId="3" borderId="11" xfId="0" applyFont="1" applyFill="1" applyBorder="1" applyAlignment="1">
      <alignment horizontal="center" vertical="center" wrapText="1"/>
    </xf>
    <xf numFmtId="0" fontId="15" fillId="9" borderId="14" xfId="0" applyFont="1" applyFill="1" applyBorder="1" applyAlignment="1">
      <alignment horizontal="center" vertical="center"/>
    </xf>
    <xf numFmtId="0" fontId="13" fillId="0" borderId="6"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2" fontId="26" fillId="16" borderId="4" xfId="0" applyNumberFormat="1" applyFont="1" applyFill="1" applyBorder="1" applyAlignment="1" applyProtection="1">
      <alignment horizontal="center" vertical="center"/>
    </xf>
    <xf numFmtId="0" fontId="15" fillId="8" borderId="3" xfId="0" applyFont="1" applyFill="1" applyBorder="1" applyAlignment="1" applyProtection="1">
      <alignment horizontal="center" vertical="center" wrapText="1"/>
    </xf>
    <xf numFmtId="0" fontId="15" fillId="8" borderId="0" xfId="0" applyFont="1" applyFill="1" applyBorder="1" applyAlignment="1" applyProtection="1">
      <alignment horizontal="center" vertical="center" wrapText="1"/>
    </xf>
    <xf numFmtId="0" fontId="0" fillId="3" borderId="0" xfId="0" applyFill="1" applyBorder="1"/>
    <xf numFmtId="0" fontId="0" fillId="4" borderId="0" xfId="0" applyFill="1"/>
    <xf numFmtId="0" fontId="15" fillId="4" borderId="0" xfId="0" applyFont="1" applyFill="1"/>
    <xf numFmtId="0" fontId="13" fillId="19" borderId="4" xfId="0" applyFont="1" applyFill="1" applyBorder="1" applyAlignment="1">
      <alignment horizontal="center" vertical="center"/>
    </xf>
    <xf numFmtId="165" fontId="13" fillId="0" borderId="4" xfId="0" applyNumberFormat="1" applyFont="1" applyFill="1" applyBorder="1" applyAlignment="1" applyProtection="1">
      <alignment horizontal="center" vertical="center" wrapText="1"/>
      <protection locked="0"/>
    </xf>
    <xf numFmtId="0" fontId="15" fillId="4" borderId="4" xfId="0" applyFont="1" applyFill="1" applyBorder="1" applyAlignment="1">
      <alignment horizontal="center" vertical="center"/>
    </xf>
    <xf numFmtId="0" fontId="30" fillId="0" borderId="0" xfId="0" applyFont="1" applyBorder="1"/>
    <xf numFmtId="0" fontId="30" fillId="3" borderId="0" xfId="0" applyFont="1" applyFill="1" applyBorder="1"/>
    <xf numFmtId="0" fontId="13" fillId="3" borderId="4" xfId="0" applyFont="1" applyFill="1" applyBorder="1" applyAlignment="1" applyProtection="1">
      <alignment horizontal="center" vertical="center" wrapText="1"/>
    </xf>
    <xf numFmtId="0" fontId="0" fillId="20" borderId="0" xfId="0" applyFill="1"/>
    <xf numFmtId="0" fontId="13" fillId="16" borderId="4" xfId="0" applyFont="1" applyFill="1" applyBorder="1" applyAlignment="1" applyProtection="1">
      <alignment horizontal="center" vertical="center" wrapText="1"/>
    </xf>
    <xf numFmtId="0" fontId="13" fillId="3" borderId="4" xfId="0" applyFont="1" applyFill="1" applyBorder="1" applyAlignment="1">
      <alignment horizontal="left" vertical="center"/>
    </xf>
    <xf numFmtId="1" fontId="26" fillId="16" borderId="4" xfId="0" applyNumberFormat="1" applyFont="1" applyFill="1" applyBorder="1" applyAlignment="1" applyProtection="1">
      <alignment horizontal="center" vertical="center"/>
    </xf>
    <xf numFmtId="1" fontId="26" fillId="0" borderId="4" xfId="0" applyNumberFormat="1" applyFont="1" applyFill="1" applyBorder="1" applyAlignment="1" applyProtection="1">
      <alignment horizontal="center" vertical="center"/>
    </xf>
    <xf numFmtId="0" fontId="13" fillId="21" borderId="4" xfId="0" applyFont="1" applyFill="1" applyBorder="1" applyAlignment="1">
      <alignment horizontal="center" vertical="center"/>
    </xf>
    <xf numFmtId="0" fontId="13" fillId="3" borderId="4" xfId="0" applyFont="1" applyFill="1" applyBorder="1" applyAlignment="1">
      <alignment vertical="center"/>
    </xf>
    <xf numFmtId="0" fontId="13" fillId="15" borderId="4" xfId="0" applyFont="1" applyFill="1" applyBorder="1" applyAlignment="1">
      <alignment vertical="center"/>
    </xf>
    <xf numFmtId="14" fontId="13" fillId="0" borderId="4" xfId="0" applyNumberFormat="1" applyFont="1" applyFill="1" applyBorder="1" applyAlignment="1" applyProtection="1">
      <alignment horizontal="center" vertical="center" wrapText="1"/>
      <protection locked="0"/>
    </xf>
    <xf numFmtId="0" fontId="15" fillId="8" borderId="14"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xf>
    <xf numFmtId="0" fontId="12" fillId="16" borderId="4" xfId="0" applyFont="1" applyFill="1" applyBorder="1" applyAlignment="1" applyProtection="1">
      <alignment horizontal="center" vertical="center"/>
    </xf>
    <xf numFmtId="0" fontId="12" fillId="9" borderId="4" xfId="0" applyFont="1" applyFill="1" applyBorder="1" applyAlignment="1" applyProtection="1">
      <alignment horizontal="center" vertical="center"/>
    </xf>
    <xf numFmtId="9" fontId="27" fillId="0" borderId="4" xfId="1" applyFont="1" applyFill="1" applyBorder="1" applyAlignment="1" applyProtection="1">
      <alignment horizontal="center" vertical="center"/>
    </xf>
    <xf numFmtId="9" fontId="27" fillId="16" borderId="4" xfId="1" applyFont="1" applyFill="1" applyBorder="1" applyAlignment="1" applyProtection="1">
      <alignment horizontal="center" vertical="center"/>
    </xf>
    <xf numFmtId="9" fontId="27" fillId="9" borderId="4" xfId="1" applyFont="1" applyFill="1" applyBorder="1" applyAlignment="1" applyProtection="1">
      <alignment horizontal="center" vertical="center"/>
    </xf>
    <xf numFmtId="0" fontId="28" fillId="3" borderId="4" xfId="0" applyFont="1" applyFill="1" applyBorder="1" applyAlignment="1" applyProtection="1">
      <alignment horizontal="center" vertical="center"/>
    </xf>
    <xf numFmtId="0" fontId="15" fillId="11" borderId="4" xfId="0" applyFont="1" applyFill="1" applyBorder="1" applyAlignment="1" applyProtection="1">
      <alignment horizontal="center" vertical="center"/>
    </xf>
    <xf numFmtId="0" fontId="0" fillId="0" borderId="0" xfId="0" applyProtection="1"/>
    <xf numFmtId="0" fontId="13" fillId="10" borderId="4" xfId="0" applyFont="1" applyFill="1" applyBorder="1" applyAlignment="1" applyProtection="1">
      <alignment horizontal="center" vertical="center"/>
    </xf>
    <xf numFmtId="0" fontId="26" fillId="9" borderId="4" xfId="0" applyFont="1" applyFill="1" applyBorder="1" applyAlignment="1" applyProtection="1">
      <alignment horizontal="center" vertical="center"/>
      <protection locked="0"/>
    </xf>
    <xf numFmtId="0" fontId="4" fillId="12" borderId="4" xfId="0" applyFont="1" applyFill="1" applyBorder="1" applyAlignment="1" applyProtection="1">
      <alignment horizontal="center" vertical="center"/>
    </xf>
    <xf numFmtId="0" fontId="11" fillId="22" borderId="4" xfId="0" applyFont="1" applyFill="1" applyBorder="1" applyAlignment="1" applyProtection="1">
      <alignment horizontal="center" vertical="center" wrapText="1"/>
    </xf>
    <xf numFmtId="0" fontId="11" fillId="4" borderId="10"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36" fillId="4" borderId="4" xfId="0" applyFont="1" applyFill="1" applyBorder="1" applyAlignment="1" applyProtection="1">
      <alignment horizontal="center" vertical="center" wrapText="1"/>
      <protection locked="0"/>
    </xf>
    <xf numFmtId="0" fontId="4" fillId="12" borderId="4" xfId="0" applyFont="1" applyFill="1" applyBorder="1" applyAlignment="1" applyProtection="1">
      <alignment horizontal="center" vertical="center" wrapText="1"/>
    </xf>
    <xf numFmtId="0" fontId="27" fillId="2" borderId="7" xfId="0" applyFont="1" applyFill="1" applyBorder="1" applyAlignment="1" applyProtection="1">
      <alignment horizontal="left" vertical="center"/>
    </xf>
    <xf numFmtId="0" fontId="27" fillId="2" borderId="9" xfId="0" applyFont="1" applyFill="1" applyBorder="1" applyAlignment="1" applyProtection="1">
      <alignment horizontal="left" vertical="center"/>
    </xf>
    <xf numFmtId="0" fontId="27" fillId="2" borderId="13" xfId="0" applyFont="1" applyFill="1" applyBorder="1" applyAlignment="1" applyProtection="1">
      <alignment horizontal="left" vertical="center"/>
    </xf>
    <xf numFmtId="0" fontId="11" fillId="4" borderId="0" xfId="0" applyFont="1" applyFill="1" applyBorder="1" applyAlignment="1" applyProtection="1">
      <alignment horizontal="center"/>
    </xf>
    <xf numFmtId="0" fontId="11" fillId="4" borderId="0" xfId="0" applyFont="1" applyFill="1" applyBorder="1" applyAlignment="1" applyProtection="1">
      <alignment horizontal="left"/>
    </xf>
    <xf numFmtId="0" fontId="30" fillId="4" borderId="0" xfId="0" applyFont="1" applyFill="1" applyBorder="1" applyAlignment="1" applyProtection="1">
      <alignment horizontal="left"/>
    </xf>
    <xf numFmtId="0" fontId="25" fillId="4" borderId="0" xfId="0" applyFont="1" applyFill="1" applyBorder="1" applyAlignment="1" applyProtection="1">
      <alignment horizontal="center"/>
    </xf>
    <xf numFmtId="0" fontId="25" fillId="4" borderId="0" xfId="0" applyFont="1" applyFill="1" applyBorder="1" applyAlignment="1" applyProtection="1">
      <alignment horizontal="left"/>
    </xf>
    <xf numFmtId="0" fontId="36" fillId="4" borderId="0" xfId="0" applyFont="1" applyFill="1" applyBorder="1" applyAlignment="1" applyProtection="1">
      <alignment horizontal="right" vertical="center" wrapText="1"/>
    </xf>
    <xf numFmtId="0" fontId="36" fillId="4" borderId="0" xfId="0" applyFont="1" applyFill="1" applyBorder="1" applyAlignment="1" applyProtection="1">
      <alignment horizontal="left" vertical="center" wrapText="1"/>
    </xf>
    <xf numFmtId="0" fontId="13" fillId="3" borderId="4" xfId="0" applyFont="1" applyFill="1" applyBorder="1" applyAlignment="1" applyProtection="1">
      <alignment vertical="center"/>
    </xf>
    <xf numFmtId="0" fontId="13" fillId="3" borderId="4" xfId="0" applyFont="1" applyFill="1" applyBorder="1" applyAlignment="1" applyProtection="1">
      <alignment horizontal="left" vertical="center"/>
    </xf>
    <xf numFmtId="0" fontId="13" fillId="15" borderId="4" xfId="0" applyFont="1" applyFill="1" applyBorder="1" applyAlignment="1" applyProtection="1">
      <alignment vertical="center"/>
      <protection locked="0"/>
    </xf>
    <xf numFmtId="0" fontId="12" fillId="0" borderId="5" xfId="0" applyFont="1" applyBorder="1" applyAlignment="1" applyProtection="1">
      <alignment horizontal="center" vertical="center" wrapText="1"/>
    </xf>
    <xf numFmtId="0" fontId="0" fillId="0" borderId="0" xfId="0" applyAlignment="1" applyProtection="1">
      <alignment horizontal="center" vertical="center"/>
    </xf>
    <xf numFmtId="0" fontId="32" fillId="0" borderId="0" xfId="0" applyFont="1" applyProtection="1"/>
    <xf numFmtId="0" fontId="31" fillId="10" borderId="0" xfId="0" applyFont="1" applyFill="1" applyAlignment="1" applyProtection="1">
      <alignment vertical="center"/>
    </xf>
    <xf numFmtId="0" fontId="18" fillId="10" borderId="0" xfId="0" applyFont="1" applyFill="1" applyProtection="1"/>
    <xf numFmtId="0" fontId="33" fillId="13" borderId="0" xfId="0" applyFont="1" applyFill="1" applyAlignment="1" applyProtection="1">
      <alignment vertical="center" wrapText="1"/>
    </xf>
    <xf numFmtId="0" fontId="33" fillId="13" borderId="0" xfId="0" applyFont="1" applyFill="1" applyAlignment="1" applyProtection="1">
      <alignment vertical="center"/>
    </xf>
    <xf numFmtId="0" fontId="29" fillId="14" borderId="4" xfId="0" applyFont="1" applyFill="1" applyBorder="1" applyAlignment="1" applyProtection="1">
      <alignment horizontal="center" vertical="center"/>
    </xf>
    <xf numFmtId="0" fontId="26" fillId="14" borderId="4" xfId="0" applyFont="1" applyFill="1" applyBorder="1" applyAlignment="1" applyProtection="1">
      <alignment vertical="center"/>
    </xf>
    <xf numFmtId="0" fontId="0" fillId="0" borderId="4" xfId="0" applyBorder="1" applyAlignment="1" applyProtection="1">
      <alignment horizontal="center" vertical="center"/>
    </xf>
    <xf numFmtId="0" fontId="0" fillId="0" borderId="4" xfId="0" applyBorder="1" applyAlignment="1" applyProtection="1">
      <alignment horizontal="left" vertical="top" wrapText="1"/>
    </xf>
    <xf numFmtId="20" fontId="0" fillId="0" borderId="4" xfId="0" applyNumberFormat="1" applyBorder="1" applyAlignment="1" applyProtection="1">
      <alignment horizontal="left" vertical="top" wrapText="1"/>
    </xf>
    <xf numFmtId="0" fontId="2" fillId="0" borderId="0" xfId="0" applyFont="1" applyProtection="1"/>
    <xf numFmtId="0" fontId="0" fillId="0" borderId="4" xfId="0" applyBorder="1" applyAlignment="1" applyProtection="1">
      <alignment vertical="center" wrapText="1"/>
    </xf>
    <xf numFmtId="20" fontId="0" fillId="0" borderId="4" xfId="0" applyNumberFormat="1" applyBorder="1" applyAlignment="1" applyProtection="1">
      <alignment vertical="center" wrapText="1"/>
    </xf>
    <xf numFmtId="0" fontId="37" fillId="13" borderId="0" xfId="0" applyFont="1" applyFill="1" applyAlignment="1" applyProtection="1">
      <alignment vertical="center"/>
    </xf>
    <xf numFmtId="0" fontId="38" fillId="0" borderId="4" xfId="0" applyFont="1" applyBorder="1" applyAlignment="1" applyProtection="1">
      <alignment vertical="center" wrapText="1"/>
    </xf>
    <xf numFmtId="0" fontId="0" fillId="0" borderId="0" xfId="0" applyBorder="1" applyAlignment="1" applyProtection="1">
      <alignment horizontal="center" vertical="center"/>
    </xf>
    <xf numFmtId="20" fontId="0" fillId="0" borderId="0" xfId="0" applyNumberFormat="1" applyBorder="1" applyAlignment="1" applyProtection="1">
      <alignment vertical="center" wrapText="1"/>
    </xf>
    <xf numFmtId="0" fontId="0" fillId="0" borderId="4" xfId="0" applyBorder="1" applyProtection="1"/>
    <xf numFmtId="1" fontId="26" fillId="0" borderId="4" xfId="0" applyNumberFormat="1" applyFont="1" applyBorder="1" applyAlignment="1" applyProtection="1">
      <alignment horizontal="center" vertical="center"/>
    </xf>
    <xf numFmtId="1" fontId="25" fillId="0" borderId="5" xfId="0" applyNumberFormat="1" applyFont="1" applyBorder="1" applyAlignment="1" applyProtection="1">
      <alignment vertical="center" wrapText="1"/>
    </xf>
    <xf numFmtId="0" fontId="26" fillId="0" borderId="4" xfId="0" applyFont="1" applyBorder="1" applyAlignment="1" applyProtection="1">
      <alignment horizontal="center" vertical="center"/>
    </xf>
    <xf numFmtId="0" fontId="26" fillId="0" borderId="4" xfId="0" applyFont="1" applyBorder="1" applyAlignment="1" applyProtection="1">
      <alignment horizontal="center" vertical="center" wrapText="1"/>
    </xf>
    <xf numFmtId="164" fontId="25" fillId="16" borderId="5" xfId="0" applyNumberFormat="1" applyFont="1" applyFill="1" applyBorder="1" applyAlignment="1" applyProtection="1">
      <alignment horizontal="center" vertical="center" wrapText="1"/>
    </xf>
    <xf numFmtId="164" fontId="25" fillId="0" borderId="5" xfId="0" applyNumberFormat="1" applyFont="1" applyBorder="1" applyAlignment="1" applyProtection="1">
      <alignment horizontal="center" vertical="center" wrapText="1"/>
    </xf>
    <xf numFmtId="164" fontId="25" fillId="0" borderId="4" xfId="0" applyNumberFormat="1" applyFont="1" applyBorder="1" applyAlignment="1" applyProtection="1">
      <alignment horizontal="center" vertical="center" wrapText="1"/>
    </xf>
    <xf numFmtId="2" fontId="25" fillId="16" borderId="5" xfId="0" applyNumberFormat="1" applyFont="1" applyFill="1" applyBorder="1" applyAlignment="1" applyProtection="1">
      <alignment horizontal="center" vertical="center" wrapText="1"/>
    </xf>
    <xf numFmtId="2" fontId="25" fillId="0" borderId="5" xfId="0" applyNumberFormat="1" applyFont="1" applyBorder="1" applyAlignment="1" applyProtection="1">
      <alignment horizontal="center" vertical="center" wrapText="1"/>
    </xf>
    <xf numFmtId="2" fontId="25" fillId="0" borderId="4" xfId="0" applyNumberFormat="1" applyFont="1" applyBorder="1" applyAlignment="1" applyProtection="1">
      <alignment horizontal="center" vertical="center" wrapText="1"/>
    </xf>
    <xf numFmtId="0" fontId="26" fillId="0" borderId="0" xfId="0" applyFont="1" applyBorder="1" applyAlignment="1" applyProtection="1">
      <alignment horizontal="center" vertical="center"/>
    </xf>
    <xf numFmtId="0" fontId="26" fillId="0" borderId="0" xfId="0" applyFont="1" applyBorder="1" applyAlignment="1" applyProtection="1">
      <alignment vertical="center"/>
    </xf>
    <xf numFmtId="0" fontId="26" fillId="0" borderId="0" xfId="0" applyFont="1" applyFill="1" applyBorder="1" applyAlignment="1" applyProtection="1">
      <alignment horizontal="center" vertical="center"/>
    </xf>
    <xf numFmtId="0" fontId="26" fillId="17" borderId="2" xfId="0" applyFont="1" applyFill="1" applyBorder="1" applyAlignment="1" applyProtection="1">
      <alignment vertical="center"/>
    </xf>
    <xf numFmtId="0" fontId="26" fillId="17" borderId="6" xfId="0" applyFont="1" applyFill="1" applyBorder="1" applyAlignment="1" applyProtection="1">
      <alignment vertical="center"/>
    </xf>
    <xf numFmtId="0" fontId="29" fillId="16" borderId="4" xfId="0" applyFont="1" applyFill="1" applyBorder="1" applyAlignment="1" applyProtection="1">
      <alignment horizontal="center" vertical="center"/>
    </xf>
    <xf numFmtId="0" fontId="31" fillId="9" borderId="4" xfId="0" applyFont="1" applyFill="1" applyBorder="1" applyAlignment="1" applyProtection="1">
      <alignment horizontal="center" vertical="center"/>
    </xf>
    <xf numFmtId="0" fontId="12" fillId="21" borderId="4" xfId="0" applyFont="1" applyFill="1" applyBorder="1" applyAlignment="1" applyProtection="1">
      <alignment horizontal="center" vertical="center" wrapText="1"/>
    </xf>
    <xf numFmtId="1" fontId="15" fillId="0" borderId="4" xfId="0" applyNumberFormat="1" applyFont="1" applyFill="1" applyBorder="1" applyAlignment="1" applyProtection="1">
      <alignment horizontal="center" vertical="center"/>
    </xf>
    <xf numFmtId="1" fontId="15" fillId="21" borderId="4" xfId="0" applyNumberFormat="1" applyFont="1" applyFill="1" applyBorder="1" applyAlignment="1" applyProtection="1">
      <alignment horizontal="center" vertical="center"/>
    </xf>
    <xf numFmtId="1" fontId="15" fillId="3" borderId="4" xfId="0" applyNumberFormat="1" applyFont="1" applyFill="1" applyBorder="1" applyAlignment="1" applyProtection="1">
      <alignment horizontal="center" vertical="center"/>
    </xf>
    <xf numFmtId="0" fontId="40" fillId="3" borderId="4" xfId="0" applyFont="1" applyFill="1" applyBorder="1" applyAlignment="1" applyProtection="1">
      <alignment horizontal="center" vertical="center"/>
    </xf>
    <xf numFmtId="0" fontId="41" fillId="0" borderId="5" xfId="0" applyFont="1" applyBorder="1" applyAlignment="1" applyProtection="1">
      <alignment horizontal="center" vertical="center" wrapText="1"/>
    </xf>
    <xf numFmtId="9" fontId="42" fillId="0" borderId="4" xfId="1" applyFont="1" applyFill="1" applyBorder="1" applyAlignment="1" applyProtection="1">
      <alignment horizontal="center" vertical="center"/>
    </xf>
    <xf numFmtId="0" fontId="43" fillId="0" borderId="0" xfId="0" applyFont="1"/>
    <xf numFmtId="0" fontId="41" fillId="21" borderId="4" xfId="0" applyFont="1" applyFill="1" applyBorder="1" applyAlignment="1" applyProtection="1">
      <alignment horizontal="center" vertical="center" wrapText="1"/>
    </xf>
    <xf numFmtId="9" fontId="42" fillId="21" borderId="4" xfId="1" applyFont="1" applyFill="1" applyBorder="1" applyAlignment="1" applyProtection="1">
      <alignment horizontal="center" vertical="center"/>
    </xf>
    <xf numFmtId="0" fontId="44" fillId="0" borderId="0" xfId="0" applyFont="1"/>
    <xf numFmtId="9" fontId="42" fillId="3" borderId="4" xfId="1" applyFont="1" applyFill="1" applyBorder="1" applyAlignment="1" applyProtection="1">
      <alignment horizontal="center" vertical="center"/>
    </xf>
    <xf numFmtId="9" fontId="45" fillId="3" borderId="4" xfId="1" applyFont="1" applyFill="1" applyBorder="1" applyAlignment="1" applyProtection="1">
      <alignment horizontal="center" vertical="center"/>
    </xf>
    <xf numFmtId="0" fontId="38" fillId="0" borderId="4" xfId="0" applyFont="1" applyBorder="1" applyProtection="1"/>
    <xf numFmtId="0" fontId="0" fillId="3" borderId="4" xfId="0" applyFont="1" applyFill="1" applyBorder="1" applyAlignment="1" applyProtection="1">
      <alignment horizontal="left" vertical="center" wrapText="1"/>
    </xf>
    <xf numFmtId="0" fontId="13" fillId="3" borderId="4" xfId="0" applyFont="1" applyFill="1" applyBorder="1" applyAlignment="1" applyProtection="1">
      <alignment vertical="center" wrapText="1"/>
    </xf>
    <xf numFmtId="0" fontId="36" fillId="4" borderId="0" xfId="0" applyFont="1" applyFill="1" applyBorder="1" applyAlignment="1" applyProtection="1">
      <alignment horizontal="right" vertical="top" wrapText="1"/>
    </xf>
    <xf numFmtId="0" fontId="47" fillId="4" borderId="1" xfId="0" applyFont="1" applyFill="1" applyBorder="1" applyAlignment="1" applyProtection="1">
      <alignment vertical="center"/>
      <protection locked="0"/>
    </xf>
    <xf numFmtId="0" fontId="47" fillId="4" borderId="1" xfId="0" applyFont="1" applyFill="1" applyBorder="1" applyAlignment="1" applyProtection="1">
      <alignment horizontal="left" vertical="center"/>
      <protection locked="0"/>
    </xf>
    <xf numFmtId="0" fontId="13" fillId="19" borderId="4" xfId="0" applyFont="1" applyFill="1" applyBorder="1" applyAlignment="1">
      <alignment horizontal="left" vertical="center" wrapText="1"/>
    </xf>
    <xf numFmtId="0" fontId="48" fillId="0" borderId="0" xfId="0" applyFont="1" applyFill="1" applyBorder="1" applyAlignment="1" applyProtection="1">
      <protection locked="0"/>
    </xf>
    <xf numFmtId="0" fontId="13" fillId="21" borderId="4" xfId="0" applyFont="1" applyFill="1" applyBorder="1" applyAlignment="1">
      <alignment horizontal="left" vertical="center" wrapText="1"/>
    </xf>
    <xf numFmtId="0" fontId="13" fillId="21" borderId="4" xfId="0" applyFont="1" applyFill="1" applyBorder="1" applyAlignment="1">
      <alignment horizontal="center" vertical="center" wrapText="1"/>
    </xf>
    <xf numFmtId="0" fontId="26" fillId="9" borderId="4" xfId="0" applyFont="1" applyFill="1" applyBorder="1" applyAlignment="1" applyProtection="1">
      <alignment horizontal="center" vertical="center" wrapText="1"/>
      <protection locked="0"/>
    </xf>
    <xf numFmtId="0" fontId="0" fillId="0" borderId="0" xfId="0" applyAlignment="1">
      <alignment wrapText="1"/>
    </xf>
    <xf numFmtId="0" fontId="29" fillId="3" borderId="4" xfId="0" applyFont="1" applyFill="1" applyBorder="1" applyAlignment="1" applyProtection="1">
      <alignment horizontal="center" vertical="center"/>
    </xf>
    <xf numFmtId="0" fontId="31" fillId="3" borderId="4" xfId="0" applyFont="1" applyFill="1" applyBorder="1" applyAlignment="1" applyProtection="1">
      <alignment horizontal="center" vertical="center"/>
    </xf>
    <xf numFmtId="0" fontId="49" fillId="0" borderId="0" xfId="0" applyFont="1" applyAlignment="1">
      <alignment horizontal="center" vertical="center"/>
    </xf>
    <xf numFmtId="0" fontId="49" fillId="0" borderId="0" xfId="0" applyFont="1" applyAlignment="1" applyProtection="1">
      <alignment horizontal="center" vertical="center"/>
      <protection locked="0"/>
    </xf>
    <xf numFmtId="0" fontId="49" fillId="0" borderId="0" xfId="0" applyFont="1" applyAlignment="1" applyProtection="1">
      <alignment horizontal="center" vertical="center" wrapText="1"/>
      <protection locked="0"/>
    </xf>
    <xf numFmtId="1" fontId="49" fillId="0" borderId="0" xfId="0" applyNumberFormat="1" applyFont="1" applyAlignment="1" applyProtection="1">
      <alignment horizontal="center" vertical="center"/>
      <protection locked="0"/>
    </xf>
    <xf numFmtId="0" fontId="13" fillId="21" borderId="6" xfId="0" applyFont="1" applyFill="1" applyBorder="1" applyAlignment="1" applyProtection="1">
      <alignment horizontal="center" vertical="center" wrapText="1"/>
    </xf>
    <xf numFmtId="0" fontId="13" fillId="21" borderId="4" xfId="0" applyFont="1" applyFill="1" applyBorder="1" applyAlignment="1" applyProtection="1">
      <alignment horizontal="center" vertical="center" wrapText="1"/>
    </xf>
    <xf numFmtId="1" fontId="26" fillId="21" borderId="4" xfId="0" applyNumberFormat="1" applyFont="1" applyFill="1" applyBorder="1" applyAlignment="1" applyProtection="1">
      <alignment horizontal="center" vertical="center"/>
    </xf>
    <xf numFmtId="0" fontId="13" fillId="21" borderId="5" xfId="0" applyFont="1" applyFill="1" applyBorder="1" applyAlignment="1" applyProtection="1">
      <alignment horizontal="center" vertical="center" wrapText="1"/>
    </xf>
    <xf numFmtId="0" fontId="26" fillId="21" borderId="4" xfId="0" applyFont="1" applyFill="1" applyBorder="1" applyAlignment="1" applyProtection="1">
      <alignment horizontal="center" vertical="center"/>
    </xf>
    <xf numFmtId="0" fontId="18" fillId="21" borderId="4" xfId="0" applyFont="1" applyFill="1" applyBorder="1" applyAlignment="1" applyProtection="1">
      <alignment horizontal="center" vertical="center"/>
    </xf>
    <xf numFmtId="0" fontId="29" fillId="21" borderId="4" xfId="0" applyFont="1" applyFill="1" applyBorder="1" applyAlignment="1" applyProtection="1">
      <alignment horizontal="center" vertical="center"/>
    </xf>
    <xf numFmtId="9" fontId="0" fillId="21" borderId="4" xfId="1" applyNumberFormat="1" applyFont="1" applyFill="1" applyBorder="1" applyAlignment="1" applyProtection="1">
      <alignment horizontal="center" vertical="center"/>
    </xf>
    <xf numFmtId="0" fontId="31" fillId="21" borderId="4" xfId="0" applyFont="1" applyFill="1" applyBorder="1" applyAlignment="1" applyProtection="1">
      <alignment horizontal="center" vertical="center"/>
    </xf>
    <xf numFmtId="0" fontId="29" fillId="21" borderId="4" xfId="0" applyFont="1" applyFill="1" applyBorder="1" applyAlignment="1" applyProtection="1">
      <alignment horizontal="center" vertical="center"/>
      <protection locked="0"/>
    </xf>
    <xf numFmtId="0" fontId="29" fillId="21" borderId="4" xfId="0" applyFont="1" applyFill="1" applyBorder="1" applyAlignment="1">
      <alignment horizontal="center"/>
    </xf>
    <xf numFmtId="0" fontId="51"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26" fillId="21" borderId="4" xfId="0" applyFont="1" applyFill="1" applyBorder="1" applyAlignment="1" applyProtection="1">
      <alignment horizontal="center" vertical="center"/>
      <protection locked="0"/>
    </xf>
    <xf numFmtId="1" fontId="26" fillId="21" borderId="4" xfId="0" applyNumberFormat="1"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lignment horizontal="center"/>
    </xf>
    <xf numFmtId="1" fontId="26" fillId="0" borderId="4" xfId="0" applyNumberFormat="1" applyFont="1" applyBorder="1" applyAlignment="1">
      <alignment horizontal="center"/>
    </xf>
    <xf numFmtId="1" fontId="26" fillId="0" borderId="4" xfId="0" applyNumberFormat="1" applyFont="1" applyBorder="1" applyAlignment="1">
      <alignment horizontal="center" vertical="center"/>
    </xf>
    <xf numFmtId="0" fontId="29" fillId="21" borderId="4" xfId="0" applyFont="1" applyFill="1" applyBorder="1" applyAlignment="1">
      <alignment horizontal="center" vertical="center"/>
    </xf>
    <xf numFmtId="9" fontId="26" fillId="16" borderId="4" xfId="1" applyNumberFormat="1" applyFont="1" applyFill="1" applyBorder="1" applyAlignment="1" applyProtection="1">
      <alignment horizontal="center" vertical="center"/>
    </xf>
    <xf numFmtId="9" fontId="26" fillId="3" borderId="4" xfId="1" applyNumberFormat="1" applyFont="1" applyFill="1" applyBorder="1" applyAlignment="1" applyProtection="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3" fillId="3" borderId="0" xfId="0" applyFont="1" applyFill="1" applyAlignment="1">
      <alignment horizontal="center" vertical="center"/>
    </xf>
    <xf numFmtId="0" fontId="52" fillId="0" borderId="0" xfId="0" applyFont="1"/>
    <xf numFmtId="0" fontId="53" fillId="24" borderId="5" xfId="0" applyFont="1" applyFill="1" applyBorder="1" applyAlignment="1" applyProtection="1">
      <alignment horizontal="center" vertical="center" wrapText="1"/>
    </xf>
    <xf numFmtId="0" fontId="53" fillId="24" borderId="4" xfId="1" applyNumberFormat="1" applyFont="1" applyFill="1" applyBorder="1" applyAlignment="1" applyProtection="1">
      <alignment horizontal="center" vertical="center"/>
    </xf>
    <xf numFmtId="1" fontId="53" fillId="24" borderId="4" xfId="0" applyNumberFormat="1" applyFont="1" applyFill="1" applyBorder="1" applyAlignment="1" applyProtection="1">
      <alignment horizontal="center" vertical="center"/>
    </xf>
    <xf numFmtId="9" fontId="53" fillId="24" borderId="4" xfId="1" applyFont="1" applyFill="1" applyBorder="1" applyAlignment="1" applyProtection="1">
      <alignment horizontal="center" vertical="center"/>
    </xf>
    <xf numFmtId="9" fontId="54" fillId="0" borderId="4" xfId="1" applyFont="1" applyFill="1" applyBorder="1" applyAlignment="1" applyProtection="1">
      <alignment horizontal="center" vertical="center"/>
    </xf>
    <xf numFmtId="0" fontId="55" fillId="24" borderId="4" xfId="1" applyNumberFormat="1" applyFont="1" applyFill="1" applyBorder="1" applyAlignment="1" applyProtection="1">
      <alignment horizontal="center" vertical="center"/>
    </xf>
    <xf numFmtId="9" fontId="55" fillId="24" borderId="4" xfId="1" applyFont="1" applyFill="1" applyBorder="1" applyAlignment="1" applyProtection="1">
      <alignment horizontal="center" vertical="center"/>
    </xf>
    <xf numFmtId="0" fontId="12" fillId="0" borderId="4" xfId="0" applyFont="1" applyBorder="1" applyAlignment="1" applyProtection="1">
      <alignment horizontal="center" vertical="center"/>
    </xf>
    <xf numFmtId="0" fontId="12" fillId="3" borderId="4" xfId="0" applyFont="1" applyFill="1" applyBorder="1" applyAlignment="1" applyProtection="1">
      <alignment horizontal="center" vertical="center"/>
    </xf>
    <xf numFmtId="0" fontId="14" fillId="0" borderId="0" xfId="0" applyFont="1"/>
    <xf numFmtId="0" fontId="14" fillId="0" borderId="0" xfId="0" applyFont="1" applyProtection="1"/>
    <xf numFmtId="0" fontId="15" fillId="11" borderId="4" xfId="0" applyFont="1" applyFill="1" applyBorder="1" applyAlignment="1" applyProtection="1">
      <alignment horizontal="center" vertical="center"/>
    </xf>
    <xf numFmtId="9" fontId="27" fillId="3" borderId="4" xfId="1" applyFont="1" applyFill="1" applyBorder="1" applyAlignment="1" applyProtection="1">
      <alignment horizontal="center" vertical="center"/>
    </xf>
    <xf numFmtId="9" fontId="27" fillId="3" borderId="4" xfId="1" applyNumberFormat="1"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164" fontId="0" fillId="0" borderId="0" xfId="0" applyNumberFormat="1" applyAlignment="1">
      <alignment horizontal="center" vertical="center"/>
    </xf>
    <xf numFmtId="0" fontId="59" fillId="0" borderId="0" xfId="0" applyFont="1" applyFill="1" applyAlignment="1">
      <alignment horizontal="center" vertical="center"/>
    </xf>
    <xf numFmtId="0" fontId="30" fillId="7" borderId="10" xfId="0" applyFont="1" applyFill="1" applyBorder="1" applyAlignment="1">
      <alignment horizontal="center" vertical="center"/>
    </xf>
    <xf numFmtId="0" fontId="30" fillId="7" borderId="11" xfId="0" applyFont="1" applyFill="1" applyBorder="1" applyAlignment="1">
      <alignment horizontal="center" vertical="center"/>
    </xf>
    <xf numFmtId="0" fontId="11" fillId="0" borderId="5"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30" fillId="7"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7" fillId="4" borderId="1" xfId="0" applyFont="1" applyFill="1" applyBorder="1" applyAlignment="1" applyProtection="1">
      <alignment horizontal="left" vertical="center"/>
      <protection locked="0"/>
    </xf>
    <xf numFmtId="0" fontId="47" fillId="4" borderId="2" xfId="0" applyFont="1" applyFill="1" applyBorder="1" applyAlignment="1" applyProtection="1">
      <alignment horizontal="left" vertical="center"/>
      <protection locked="0"/>
    </xf>
    <xf numFmtId="0" fontId="6" fillId="2" borderId="0" xfId="0" applyFont="1" applyFill="1" applyAlignment="1">
      <alignment horizontal="center" vertical="center"/>
    </xf>
    <xf numFmtId="0" fontId="7" fillId="2" borderId="0" xfId="0" applyFont="1" applyFill="1" applyAlignment="1">
      <alignment horizontal="center" vertical="center"/>
    </xf>
    <xf numFmtId="0" fontId="15" fillId="16"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2" fillId="0" borderId="10"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5" fillId="23" borderId="7" xfId="0" applyFont="1" applyFill="1" applyBorder="1" applyAlignment="1">
      <alignment horizontal="center" vertical="center"/>
    </xf>
    <xf numFmtId="0" fontId="15" fillId="23" borderId="8" xfId="0" applyFont="1" applyFill="1" applyBorder="1" applyAlignment="1">
      <alignment horizontal="center" vertical="center"/>
    </xf>
    <xf numFmtId="0" fontId="15" fillId="23" borderId="9" xfId="0" applyFont="1" applyFill="1" applyBorder="1" applyAlignment="1">
      <alignment horizontal="center" vertical="center"/>
    </xf>
    <xf numFmtId="0" fontId="15" fillId="23" borderId="12" xfId="0" applyFont="1" applyFill="1" applyBorder="1" applyAlignment="1">
      <alignment horizontal="center" vertical="center"/>
    </xf>
    <xf numFmtId="0" fontId="15" fillId="23" borderId="13" xfId="0" applyFont="1" applyFill="1" applyBorder="1" applyAlignment="1">
      <alignment horizontal="center" vertical="center"/>
    </xf>
    <xf numFmtId="0" fontId="15" fillId="23" borderId="14" xfId="0" applyFont="1" applyFill="1" applyBorder="1" applyAlignment="1">
      <alignment horizontal="center" vertical="center"/>
    </xf>
    <xf numFmtId="0" fontId="12"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xf>
    <xf numFmtId="0" fontId="15" fillId="8" borderId="7" xfId="0" applyFont="1" applyFill="1" applyBorder="1" applyAlignment="1">
      <alignment horizontal="center" vertical="center"/>
    </xf>
    <xf numFmtId="0" fontId="15" fillId="8" borderId="8" xfId="0" applyFont="1" applyFill="1" applyBorder="1" applyAlignment="1">
      <alignment horizontal="center" vertical="center"/>
    </xf>
    <xf numFmtId="0" fontId="15" fillId="8" borderId="9" xfId="0" applyFont="1" applyFill="1" applyBorder="1" applyAlignment="1">
      <alignment horizontal="center" vertical="center"/>
    </xf>
    <xf numFmtId="0" fontId="15" fillId="8" borderId="12" xfId="0" applyFont="1" applyFill="1" applyBorder="1" applyAlignment="1">
      <alignment horizontal="center" vertical="center"/>
    </xf>
    <xf numFmtId="0" fontId="15" fillId="8" borderId="13" xfId="0" applyFont="1" applyFill="1" applyBorder="1" applyAlignment="1">
      <alignment horizontal="center" vertical="center"/>
    </xf>
    <xf numFmtId="0" fontId="15" fillId="8" borderId="14" xfId="0" applyFont="1" applyFill="1" applyBorder="1" applyAlignment="1">
      <alignment horizontal="center" vertical="center"/>
    </xf>
    <xf numFmtId="0" fontId="15" fillId="11" borderId="4" xfId="0" applyFont="1" applyFill="1" applyBorder="1" applyAlignment="1" applyProtection="1">
      <alignment horizontal="center" vertical="center"/>
    </xf>
    <xf numFmtId="0" fontId="12" fillId="0" borderId="4" xfId="0" applyFont="1" applyBorder="1" applyAlignment="1" applyProtection="1">
      <alignment horizontal="center" vertical="center" textRotation="90"/>
    </xf>
    <xf numFmtId="0" fontId="15" fillId="16" borderId="5" xfId="0" applyFont="1" applyFill="1" applyBorder="1" applyAlignment="1">
      <alignment horizontal="center" vertical="center" wrapText="1"/>
    </xf>
    <xf numFmtId="0" fontId="15" fillId="16" borderId="2" xfId="0" applyFont="1" applyFill="1" applyBorder="1" applyAlignment="1">
      <alignment horizontal="center" vertical="center" wrapText="1"/>
    </xf>
    <xf numFmtId="0" fontId="15" fillId="18" borderId="5" xfId="0" applyFont="1" applyFill="1" applyBorder="1" applyAlignment="1">
      <alignment horizontal="center" vertical="center"/>
    </xf>
    <xf numFmtId="0" fontId="15" fillId="18" borderId="2" xfId="0" applyFont="1" applyFill="1" applyBorder="1" applyAlignment="1">
      <alignment horizontal="center" vertical="center"/>
    </xf>
    <xf numFmtId="0" fontId="15" fillId="18" borderId="5" xfId="0" applyFont="1" applyFill="1" applyBorder="1" applyAlignment="1">
      <alignment horizontal="center" vertical="center" wrapText="1"/>
    </xf>
    <xf numFmtId="0" fontId="15" fillId="18"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56" fillId="0" borderId="1" xfId="0" applyFont="1" applyBorder="1" applyAlignment="1">
      <alignment horizontal="left" vertical="center" wrapText="1"/>
    </xf>
    <xf numFmtId="0" fontId="12" fillId="4" borderId="4" xfId="0" applyFont="1" applyFill="1" applyBorder="1" applyAlignment="1">
      <alignment horizontal="center" vertical="center"/>
    </xf>
    <xf numFmtId="0" fontId="12" fillId="4" borderId="10"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5" fillId="4" borderId="4" xfId="0" applyFont="1" applyFill="1" applyBorder="1" applyAlignment="1">
      <alignment horizontal="center" vertical="center" textRotation="90"/>
    </xf>
    <xf numFmtId="0" fontId="15" fillId="16" borderId="6" xfId="0" applyFont="1" applyFill="1" applyBorder="1" applyAlignment="1">
      <alignment horizontal="center" vertical="center" wrapText="1"/>
    </xf>
    <xf numFmtId="0" fontId="15" fillId="16" borderId="10" xfId="0" applyFont="1" applyFill="1" applyBorder="1" applyAlignment="1">
      <alignment horizontal="center" vertical="center" wrapText="1"/>
    </xf>
    <xf numFmtId="0" fontId="15" fillId="16" borderId="11" xfId="0" applyFont="1" applyFill="1" applyBorder="1" applyAlignment="1">
      <alignment horizontal="center" vertical="center" wrapText="1"/>
    </xf>
    <xf numFmtId="0" fontId="15" fillId="16" borderId="7" xfId="0" applyFont="1" applyFill="1" applyBorder="1" applyAlignment="1">
      <alignment horizontal="center" vertical="center" wrapText="1"/>
    </xf>
    <xf numFmtId="0" fontId="15" fillId="16" borderId="3" xfId="0" applyFont="1" applyFill="1" applyBorder="1" applyAlignment="1">
      <alignment horizontal="center" vertical="center" wrapText="1"/>
    </xf>
    <xf numFmtId="0" fontId="15" fillId="16" borderId="13"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57" fillId="0" borderId="1" xfId="0" applyFont="1" applyBorder="1" applyAlignment="1">
      <alignment horizontal="left" vertical="top" wrapText="1"/>
    </xf>
    <xf numFmtId="0" fontId="15" fillId="18" borderId="4" xfId="0" applyFont="1" applyFill="1" applyBorder="1" applyAlignment="1">
      <alignment horizontal="center" vertical="center"/>
    </xf>
    <xf numFmtId="0" fontId="15" fillId="4" borderId="5"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16" borderId="8" xfId="0" applyFont="1" applyFill="1" applyBorder="1" applyAlignment="1">
      <alignment horizontal="center" vertical="center" wrapText="1"/>
    </xf>
    <xf numFmtId="0" fontId="15" fillId="16" borderId="14" xfId="0" applyFont="1" applyFill="1" applyBorder="1" applyAlignment="1">
      <alignment horizontal="center" vertical="center" wrapText="1"/>
    </xf>
    <xf numFmtId="0" fontId="15" fillId="9" borderId="1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16" borderId="9" xfId="0" applyFont="1" applyFill="1" applyBorder="1" applyAlignment="1">
      <alignment horizontal="center" vertical="center" wrapText="1"/>
    </xf>
    <xf numFmtId="0" fontId="15" fillId="16" borderId="0" xfId="0" applyFont="1" applyFill="1" applyBorder="1" applyAlignment="1">
      <alignment horizontal="center" vertical="center" wrapText="1"/>
    </xf>
    <xf numFmtId="0" fontId="15" fillId="16" borderId="12" xfId="0" applyFont="1" applyFill="1" applyBorder="1" applyAlignment="1">
      <alignment horizontal="center" vertical="center" wrapText="1"/>
    </xf>
    <xf numFmtId="0" fontId="15" fillId="16" borderId="10" xfId="0" applyFont="1" applyFill="1" applyBorder="1" applyAlignment="1">
      <alignment horizontal="center" vertical="center"/>
    </xf>
    <xf numFmtId="0" fontId="15" fillId="16" borderId="15" xfId="0" applyFont="1" applyFill="1" applyBorder="1" applyAlignment="1">
      <alignment horizontal="center" vertical="center"/>
    </xf>
    <xf numFmtId="0" fontId="15" fillId="16" borderId="11" xfId="0"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8" borderId="3" xfId="0" applyFont="1" applyFill="1" applyBorder="1" applyAlignment="1">
      <alignment horizontal="center" vertical="center"/>
    </xf>
    <xf numFmtId="0" fontId="15" fillId="8" borderId="0" xfId="0" applyFont="1" applyFill="1" applyBorder="1" applyAlignment="1">
      <alignment horizontal="center" vertical="center"/>
    </xf>
    <xf numFmtId="0" fontId="15" fillId="8" borderId="1" xfId="0" applyFont="1" applyFill="1" applyBorder="1" applyAlignment="1">
      <alignment horizontal="center" vertical="center"/>
    </xf>
    <xf numFmtId="0" fontId="15" fillId="9" borderId="1"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2" fillId="18" borderId="5" xfId="0" applyFont="1" applyFill="1" applyBorder="1" applyAlignment="1">
      <alignment horizontal="center" vertical="center"/>
    </xf>
    <xf numFmtId="0" fontId="12" fillId="18" borderId="2" xfId="0" applyFont="1" applyFill="1" applyBorder="1" applyAlignment="1">
      <alignment horizontal="center" vertical="center"/>
    </xf>
    <xf numFmtId="0" fontId="15" fillId="18" borderId="6" xfId="0" applyFont="1" applyFill="1" applyBorder="1" applyAlignment="1">
      <alignment horizontal="center" vertical="center" wrapText="1"/>
    </xf>
    <xf numFmtId="0" fontId="2" fillId="16" borderId="5" xfId="0" applyFont="1" applyFill="1" applyBorder="1" applyAlignment="1">
      <alignment horizontal="center" vertical="center"/>
    </xf>
    <xf numFmtId="0" fontId="2" fillId="16" borderId="2" xfId="0" applyFont="1" applyFill="1" applyBorder="1" applyAlignment="1">
      <alignment horizontal="center" vertical="center"/>
    </xf>
    <xf numFmtId="0" fontId="2" fillId="16" borderId="6" xfId="0" applyFont="1" applyFill="1" applyBorder="1" applyAlignment="1">
      <alignment horizontal="center" vertical="center"/>
    </xf>
    <xf numFmtId="0" fontId="15" fillId="18" borderId="6" xfId="0" applyFont="1" applyFill="1" applyBorder="1" applyAlignment="1">
      <alignment horizontal="center" vertical="center"/>
    </xf>
    <xf numFmtId="0" fontId="2" fillId="16" borderId="5" xfId="0" applyFont="1" applyFill="1" applyBorder="1" applyAlignment="1">
      <alignment horizontal="center"/>
    </xf>
    <xf numFmtId="0" fontId="2" fillId="16" borderId="2" xfId="0" applyFont="1" applyFill="1" applyBorder="1" applyAlignment="1">
      <alignment horizontal="center"/>
    </xf>
    <xf numFmtId="0" fontId="2" fillId="16" borderId="6" xfId="0" applyFont="1" applyFill="1" applyBorder="1" applyAlignment="1">
      <alignment horizontal="center"/>
    </xf>
    <xf numFmtId="0" fontId="0" fillId="4" borderId="7" xfId="0" applyFill="1" applyBorder="1" applyAlignment="1">
      <alignment horizontal="center"/>
    </xf>
    <xf numFmtId="0" fontId="0" fillId="4" borderId="3" xfId="0"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0" xfId="0" applyFill="1" applyBorder="1" applyAlignment="1">
      <alignment horizontal="center"/>
    </xf>
    <xf numFmtId="0" fontId="0" fillId="4" borderId="12" xfId="0" applyFill="1" applyBorder="1" applyAlignment="1">
      <alignment horizontal="center"/>
    </xf>
    <xf numFmtId="0" fontId="0" fillId="4" borderId="13" xfId="0" applyFill="1" applyBorder="1" applyAlignment="1">
      <alignment horizontal="center"/>
    </xf>
    <xf numFmtId="0" fontId="0" fillId="4" borderId="1" xfId="0" applyFill="1" applyBorder="1" applyAlignment="1">
      <alignment horizontal="center"/>
    </xf>
    <xf numFmtId="0" fontId="0" fillId="4" borderId="14" xfId="0" applyFill="1" applyBorder="1" applyAlignment="1">
      <alignment horizont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6" fillId="4" borderId="0" xfId="0" applyFont="1" applyFill="1" applyBorder="1" applyAlignment="1" applyProtection="1">
      <alignment horizontal="center"/>
    </xf>
    <xf numFmtId="0" fontId="34" fillId="4" borderId="0" xfId="0" applyFont="1" applyFill="1" applyBorder="1" applyAlignment="1" applyProtection="1">
      <alignment horizontal="center"/>
    </xf>
    <xf numFmtId="0" fontId="10" fillId="2" borderId="10" xfId="0" applyFont="1" applyFill="1" applyBorder="1" applyAlignment="1" applyProtection="1">
      <alignment horizontal="left" vertical="center" wrapText="1"/>
    </xf>
    <xf numFmtId="0" fontId="10" fillId="2" borderId="15"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10" fillId="2" borderId="15" xfId="0" applyFont="1" applyFill="1" applyBorder="1" applyAlignment="1" applyProtection="1">
      <alignment horizontal="left" vertical="center"/>
    </xf>
    <xf numFmtId="0" fontId="10" fillId="2" borderId="11" xfId="0" applyFont="1" applyFill="1" applyBorder="1" applyAlignment="1" applyProtection="1">
      <alignment horizontal="left" vertical="center"/>
    </xf>
    <xf numFmtId="0" fontId="50" fillId="0" borderId="1" xfId="0" applyFont="1" applyBorder="1" applyAlignment="1">
      <alignment horizontal="left"/>
    </xf>
    <xf numFmtId="0" fontId="12" fillId="21" borderId="4" xfId="0" applyFont="1" applyFill="1" applyBorder="1" applyAlignment="1" applyProtection="1">
      <alignment horizontal="center" vertical="center" wrapText="1"/>
    </xf>
    <xf numFmtId="0" fontId="15" fillId="8" borderId="7" xfId="0" applyFont="1" applyFill="1" applyBorder="1" applyAlignment="1" applyProtection="1">
      <alignment horizontal="center" vertical="center" wrapText="1"/>
    </xf>
    <xf numFmtId="0" fontId="15" fillId="8" borderId="8" xfId="0" applyFont="1" applyFill="1" applyBorder="1" applyAlignment="1" applyProtection="1">
      <alignment horizontal="center" vertical="center" wrapText="1"/>
    </xf>
    <xf numFmtId="0" fontId="15" fillId="8" borderId="9" xfId="0" applyFont="1" applyFill="1" applyBorder="1" applyAlignment="1" applyProtection="1">
      <alignment horizontal="center" vertical="center" wrapText="1"/>
    </xf>
    <xf numFmtId="0" fontId="15" fillId="8" borderId="12" xfId="0" applyFont="1" applyFill="1" applyBorder="1" applyAlignment="1" applyProtection="1">
      <alignment horizontal="center" vertical="center" wrapText="1"/>
    </xf>
    <xf numFmtId="0" fontId="15" fillId="8" borderId="13" xfId="0" applyFont="1" applyFill="1" applyBorder="1" applyAlignment="1" applyProtection="1">
      <alignment horizontal="center" vertical="center" wrapText="1"/>
    </xf>
    <xf numFmtId="0" fontId="15" fillId="8" borderId="14" xfId="0" applyFont="1" applyFill="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35" fillId="16" borderId="5" xfId="0" applyFont="1" applyFill="1" applyBorder="1" applyAlignment="1" applyProtection="1">
      <alignment horizontal="center" vertical="center"/>
    </xf>
    <xf numFmtId="0" fontId="35" fillId="16" borderId="2" xfId="0" applyFont="1" applyFill="1" applyBorder="1" applyAlignment="1" applyProtection="1">
      <alignment horizontal="center" vertical="center"/>
    </xf>
    <xf numFmtId="0" fontId="35" fillId="16" borderId="6" xfId="0" applyFont="1" applyFill="1" applyBorder="1" applyAlignment="1" applyProtection="1">
      <alignment horizontal="center" vertical="center"/>
    </xf>
    <xf numFmtId="0" fontId="12" fillId="0" borderId="15" xfId="0" applyFont="1" applyBorder="1" applyAlignment="1" applyProtection="1">
      <alignment horizontal="center" vertical="center" wrapText="1"/>
    </xf>
    <xf numFmtId="0" fontId="53" fillId="24" borderId="10" xfId="0" applyFont="1" applyFill="1" applyBorder="1" applyAlignment="1" applyProtection="1">
      <alignment horizontal="center" vertical="center" wrapText="1"/>
    </xf>
    <xf numFmtId="0" fontId="53" fillId="24" borderId="11" xfId="0" applyFont="1" applyFill="1" applyBorder="1" applyAlignment="1" applyProtection="1">
      <alignment horizontal="center" vertical="center" wrapText="1"/>
    </xf>
    <xf numFmtId="0" fontId="15" fillId="8" borderId="4" xfId="0" applyFont="1" applyFill="1" applyBorder="1" applyAlignment="1" applyProtection="1">
      <alignment horizontal="center" vertical="center" wrapText="1"/>
    </xf>
    <xf numFmtId="0" fontId="15" fillId="8" borderId="5" xfId="0" applyFont="1" applyFill="1" applyBorder="1" applyAlignment="1" applyProtection="1">
      <alignment horizontal="center" vertical="center" wrapText="1"/>
    </xf>
    <xf numFmtId="0" fontId="15" fillId="8" borderId="2" xfId="0" applyFont="1" applyFill="1" applyBorder="1" applyAlignment="1" applyProtection="1">
      <alignment horizontal="center" vertical="center" wrapText="1"/>
    </xf>
    <xf numFmtId="0" fontId="15" fillId="8" borderId="6" xfId="0" applyFont="1" applyFill="1" applyBorder="1" applyAlignment="1" applyProtection="1">
      <alignment horizontal="center" vertical="center" wrapText="1"/>
    </xf>
    <xf numFmtId="0" fontId="35" fillId="16" borderId="4" xfId="0" applyFont="1" applyFill="1" applyBorder="1" applyAlignment="1" applyProtection="1">
      <alignment horizontal="center" vertical="center" wrapText="1"/>
    </xf>
    <xf numFmtId="0" fontId="35" fillId="16" borderId="4" xfId="0" applyFont="1" applyFill="1" applyBorder="1" applyAlignment="1" applyProtection="1">
      <alignment horizontal="center" vertical="center"/>
    </xf>
    <xf numFmtId="0" fontId="15" fillId="8" borderId="5" xfId="0" applyFont="1" applyFill="1" applyBorder="1" applyAlignment="1" applyProtection="1">
      <alignment horizontal="center" vertical="center"/>
    </xf>
    <xf numFmtId="0" fontId="15" fillId="8" borderId="2" xfId="0" applyFont="1" applyFill="1" applyBorder="1" applyAlignment="1" applyProtection="1">
      <alignment horizontal="center" vertical="center"/>
    </xf>
    <xf numFmtId="0" fontId="15" fillId="8" borderId="6" xfId="0" applyFont="1" applyFill="1" applyBorder="1" applyAlignment="1" applyProtection="1">
      <alignment horizontal="center" vertical="center"/>
    </xf>
    <xf numFmtId="0" fontId="35" fillId="16" borderId="5" xfId="0" applyFont="1" applyFill="1" applyBorder="1" applyAlignment="1" applyProtection="1">
      <alignment horizontal="center" vertical="center" wrapText="1"/>
    </xf>
    <xf numFmtId="0" fontId="35" fillId="16" borderId="2" xfId="0" applyFont="1" applyFill="1" applyBorder="1" applyAlignment="1" applyProtection="1">
      <alignment horizontal="center" vertical="center" wrapText="1"/>
    </xf>
    <xf numFmtId="0" fontId="35" fillId="16" borderId="6" xfId="0" applyFont="1" applyFill="1" applyBorder="1" applyAlignment="1" applyProtection="1">
      <alignment horizontal="center" vertical="center" wrapText="1"/>
    </xf>
    <xf numFmtId="0" fontId="35" fillId="16" borderId="10" xfId="0" applyFont="1" applyFill="1" applyBorder="1" applyAlignment="1" applyProtection="1">
      <alignment horizontal="center" vertical="center" wrapText="1"/>
    </xf>
    <xf numFmtId="0" fontId="35" fillId="16" borderId="11" xfId="0" applyFont="1" applyFill="1" applyBorder="1" applyAlignment="1" applyProtection="1">
      <alignment horizontal="center" vertical="center" wrapText="1"/>
    </xf>
    <xf numFmtId="0" fontId="21" fillId="18" borderId="0" xfId="0" applyFont="1" applyFill="1" applyAlignment="1">
      <alignment horizontal="left" vertical="center"/>
    </xf>
    <xf numFmtId="0" fontId="50" fillId="0" borderId="1" xfId="0" applyFont="1" applyBorder="1" applyAlignment="1" applyProtection="1">
      <alignment horizontal="center" vertical="center"/>
      <protection locked="0"/>
    </xf>
    <xf numFmtId="0" fontId="15" fillId="8" borderId="10" xfId="0" applyFont="1" applyFill="1" applyBorder="1" applyAlignment="1" applyProtection="1">
      <alignment horizontal="center" vertical="center" wrapText="1"/>
    </xf>
    <xf numFmtId="0" fontId="15" fillId="8" borderId="15" xfId="0" applyFont="1" applyFill="1" applyBorder="1" applyAlignment="1" applyProtection="1">
      <alignment horizontal="center" vertical="center" wrapText="1"/>
    </xf>
    <xf numFmtId="0" fontId="15" fillId="8" borderId="11" xfId="0" applyFont="1" applyFill="1" applyBorder="1" applyAlignment="1" applyProtection="1">
      <alignment horizontal="center" vertical="center" wrapText="1"/>
    </xf>
    <xf numFmtId="0" fontId="57" fillId="0" borderId="1" xfId="0" applyFont="1" applyBorder="1" applyAlignment="1">
      <alignment horizontal="left" vertical="center"/>
    </xf>
    <xf numFmtId="0" fontId="58" fillId="17" borderId="5" xfId="0" applyFont="1" applyFill="1" applyBorder="1" applyAlignment="1" applyProtection="1">
      <alignment horizontal="center" vertical="center"/>
    </xf>
    <xf numFmtId="0" fontId="58" fillId="17" borderId="2" xfId="0" applyFont="1" applyFill="1" applyBorder="1" applyAlignment="1" applyProtection="1">
      <alignment horizontal="center" vertical="center"/>
    </xf>
    <xf numFmtId="0" fontId="15" fillId="8" borderId="4" xfId="0" applyFont="1" applyFill="1" applyBorder="1" applyAlignment="1" applyProtection="1">
      <alignment horizontal="center" vertical="center"/>
    </xf>
    <xf numFmtId="0" fontId="15" fillId="16" borderId="4" xfId="0" applyFont="1" applyFill="1" applyBorder="1" applyAlignment="1" applyProtection="1">
      <alignment horizontal="center" vertical="center"/>
    </xf>
    <xf numFmtId="0" fontId="15" fillId="16" borderId="10" xfId="0" applyFont="1" applyFill="1" applyBorder="1" applyAlignment="1" applyProtection="1">
      <alignment horizontal="center" vertical="center"/>
    </xf>
    <xf numFmtId="0" fontId="15" fillId="16" borderId="11" xfId="0" applyFont="1" applyFill="1" applyBorder="1" applyAlignment="1" applyProtection="1">
      <alignment horizontal="center" vertical="center"/>
    </xf>
    <xf numFmtId="0" fontId="29" fillId="0" borderId="5" xfId="0" applyFont="1" applyFill="1" applyBorder="1" applyAlignment="1" applyProtection="1">
      <alignment horizontal="center" vertical="center"/>
    </xf>
    <xf numFmtId="0" fontId="29" fillId="0" borderId="2" xfId="0" applyFont="1" applyFill="1" applyBorder="1" applyAlignment="1" applyProtection="1">
      <alignment horizontal="center" vertical="center"/>
    </xf>
    <xf numFmtId="0" fontId="29" fillId="0" borderId="6"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31" fillId="0" borderId="5" xfId="0" applyFont="1" applyFill="1" applyBorder="1" applyAlignment="1" applyProtection="1">
      <alignment horizontal="center" vertical="center"/>
    </xf>
    <xf numFmtId="0" fontId="31" fillId="0" borderId="6" xfId="0" applyFont="1" applyFill="1" applyBorder="1" applyAlignment="1" applyProtection="1">
      <alignment horizontal="center" vertical="center"/>
    </xf>
    <xf numFmtId="0" fontId="26" fillId="17" borderId="5" xfId="0" applyFont="1" applyFill="1" applyBorder="1" applyAlignment="1" applyProtection="1">
      <alignment horizontal="center" vertical="center"/>
    </xf>
    <xf numFmtId="0" fontId="26" fillId="17" borderId="2" xfId="0" applyFont="1" applyFill="1" applyBorder="1" applyAlignment="1" applyProtection="1">
      <alignment horizontal="center" vertical="center"/>
    </xf>
    <xf numFmtId="0" fontId="26" fillId="17" borderId="6"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29" fillId="0" borderId="1" xfId="0" applyFont="1" applyFill="1" applyBorder="1" applyAlignment="1" applyProtection="1">
      <alignment horizontal="center" vertical="center"/>
    </xf>
    <xf numFmtId="0" fontId="46" fillId="0" borderId="3" xfId="0" applyFont="1" applyFill="1" applyBorder="1" applyAlignment="1" applyProtection="1">
      <alignment horizontal="center" vertical="center"/>
    </xf>
    <xf numFmtId="0" fontId="46" fillId="0" borderId="1" xfId="0" applyFont="1" applyFill="1" applyBorder="1" applyAlignment="1" applyProtection="1">
      <alignment horizontal="center" vertical="center"/>
    </xf>
  </cellXfs>
  <cellStyles count="2">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colors>
    <mruColors>
      <color rgb="FFFFCC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Drop" dropLines="3" dropStyle="combo" dx="16" fmlaLink="$L$6" fmlaRange="Configuration!$C$15:$C$16" noThreeD="1" val="0"/>
</file>

<file path=xl/ctrlProps/ctrlProp2.xml><?xml version="1.0" encoding="utf-8"?>
<formControlPr xmlns="http://schemas.microsoft.com/office/spreadsheetml/2009/9/main" objectType="Drop" dropStyle="combo" dx="16" fmlaLink="$L$7" fmlaRange="'MAKLUMAT MURID'!$B$13:$C$52" noThreeD="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4</xdr:row>
          <xdr:rowOff>171450</xdr:rowOff>
        </xdr:from>
        <xdr:to>
          <xdr:col>5</xdr:col>
          <xdr:colOff>4029075</xdr:colOff>
          <xdr:row>5</xdr:row>
          <xdr:rowOff>190500</xdr:rowOff>
        </xdr:to>
        <xdr:sp macro="" textlink="">
          <xdr:nvSpPr>
            <xdr:cNvPr id="39942" name="Drop Down 6" hidden="1">
              <a:extLst>
                <a:ext uri="{63B3BB69-23CF-44E3-9099-C40C66FF867C}">
                  <a14:compatExt spid="_x0000_s399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xdr:row>
          <xdr:rowOff>19050</xdr:rowOff>
        </xdr:from>
        <xdr:to>
          <xdr:col>5</xdr:col>
          <xdr:colOff>4038600</xdr:colOff>
          <xdr:row>7</xdr:row>
          <xdr:rowOff>38100</xdr:rowOff>
        </xdr:to>
        <xdr:sp macro="" textlink="">
          <xdr:nvSpPr>
            <xdr:cNvPr id="39943" name="Drop Down 7" hidden="1">
              <a:extLst>
                <a:ext uri="{63B3BB69-23CF-44E3-9099-C40C66FF867C}">
                  <a14:compatExt spid="_x0000_s3994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xml"/><Relationship Id="rId1" Type="http://schemas.openxmlformats.org/officeDocument/2006/relationships/printerSettings" Target="../printerSettings/printerSettings1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C16"/>
  <sheetViews>
    <sheetView workbookViewId="0">
      <selection activeCell="F21" sqref="F21"/>
    </sheetView>
  </sheetViews>
  <sheetFormatPr defaultRowHeight="15"/>
  <cols>
    <col min="1" max="1" width="18" bestFit="1" customWidth="1"/>
    <col min="2" max="2" width="25.85546875" bestFit="1" customWidth="1"/>
  </cols>
  <sheetData>
    <row r="2" spans="1:3">
      <c r="A2" t="s">
        <v>391</v>
      </c>
      <c r="B2" t="s">
        <v>392</v>
      </c>
      <c r="C2" t="s">
        <v>394</v>
      </c>
    </row>
    <row r="3" spans="1:3">
      <c r="A3" t="s">
        <v>393</v>
      </c>
      <c r="B3" t="s">
        <v>368</v>
      </c>
      <c r="C3" t="s">
        <v>390</v>
      </c>
    </row>
    <row r="4" spans="1:3">
      <c r="A4" t="s">
        <v>393</v>
      </c>
      <c r="B4" t="s">
        <v>368</v>
      </c>
      <c r="C4" t="s">
        <v>395</v>
      </c>
    </row>
    <row r="5" spans="1:3">
      <c r="A5" t="s">
        <v>393</v>
      </c>
      <c r="B5" t="s">
        <v>149</v>
      </c>
      <c r="C5" t="s">
        <v>15</v>
      </c>
    </row>
    <row r="6" spans="1:3">
      <c r="A6" t="s">
        <v>393</v>
      </c>
      <c r="B6" t="s">
        <v>149</v>
      </c>
      <c r="C6" t="s">
        <v>14</v>
      </c>
    </row>
    <row r="7" spans="1:3">
      <c r="A7" t="s">
        <v>393</v>
      </c>
      <c r="B7" t="s">
        <v>401</v>
      </c>
      <c r="C7" t="s">
        <v>37</v>
      </c>
    </row>
    <row r="8" spans="1:3">
      <c r="A8" t="s">
        <v>393</v>
      </c>
      <c r="B8" t="s">
        <v>401</v>
      </c>
      <c r="C8" t="s">
        <v>398</v>
      </c>
    </row>
    <row r="9" spans="1:3">
      <c r="A9" t="s">
        <v>393</v>
      </c>
      <c r="B9" t="s">
        <v>401</v>
      </c>
      <c r="C9" t="s">
        <v>399</v>
      </c>
    </row>
    <row r="10" spans="1:3">
      <c r="A10" t="s">
        <v>393</v>
      </c>
      <c r="B10" t="s">
        <v>401</v>
      </c>
      <c r="C10" t="s">
        <v>397</v>
      </c>
    </row>
    <row r="11" spans="1:3">
      <c r="A11" t="s">
        <v>393</v>
      </c>
      <c r="B11" t="s">
        <v>401</v>
      </c>
      <c r="C11" t="s">
        <v>400</v>
      </c>
    </row>
    <row r="12" spans="1:3">
      <c r="A12" t="s">
        <v>396</v>
      </c>
      <c r="B12" t="s">
        <v>25</v>
      </c>
      <c r="C12">
        <v>1</v>
      </c>
    </row>
    <row r="13" spans="1:3">
      <c r="A13" t="s">
        <v>396</v>
      </c>
      <c r="B13" t="s">
        <v>25</v>
      </c>
      <c r="C13">
        <v>2</v>
      </c>
    </row>
    <row r="14" spans="1:3">
      <c r="A14" t="s">
        <v>396</v>
      </c>
      <c r="B14" t="s">
        <v>25</v>
      </c>
      <c r="C14">
        <v>3</v>
      </c>
    </row>
    <row r="15" spans="1:3">
      <c r="A15" t="s">
        <v>404</v>
      </c>
      <c r="C15" t="s">
        <v>450</v>
      </c>
    </row>
    <row r="16" spans="1:3">
      <c r="A16" t="s">
        <v>404</v>
      </c>
      <c r="C16" t="s">
        <v>449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BX62"/>
  <sheetViews>
    <sheetView zoomScale="50" zoomScaleNormal="50" workbookViewId="0">
      <selection activeCell="BX9" sqref="BX9:BX14"/>
    </sheetView>
  </sheetViews>
  <sheetFormatPr defaultRowHeight="15"/>
  <cols>
    <col min="1" max="1" width="4.5703125" customWidth="1"/>
    <col min="2" max="2" width="40.85546875" customWidth="1"/>
    <col min="3" max="3" width="8.140625" customWidth="1"/>
    <col min="4" max="4" width="8.28515625" customWidth="1"/>
    <col min="5" max="5" width="8.42578125" customWidth="1"/>
    <col min="6" max="6" width="12" customWidth="1"/>
    <col min="7" max="7" width="8.42578125" customWidth="1"/>
    <col min="8" max="8" width="11.28515625" customWidth="1"/>
    <col min="9" max="9" width="8.42578125" customWidth="1"/>
    <col min="10" max="10" width="11.28515625" customWidth="1"/>
    <col min="11" max="11" width="8.42578125" customWidth="1"/>
    <col min="12" max="12" width="11.28515625" customWidth="1"/>
    <col min="13" max="13" width="8.42578125" customWidth="1"/>
    <col min="14" max="14" width="11.28515625" customWidth="1"/>
    <col min="15" max="15" width="8.42578125" customWidth="1"/>
    <col min="16" max="16" width="11.5703125" customWidth="1"/>
    <col min="17" max="17" width="8.42578125" customWidth="1"/>
    <col min="18" max="18" width="12.7109375" customWidth="1"/>
    <col min="19" max="19" width="8.42578125" customWidth="1"/>
    <col min="20" max="20" width="13.42578125" customWidth="1"/>
    <col min="21" max="21" width="8.42578125" customWidth="1"/>
    <col min="22" max="22" width="13.42578125" customWidth="1"/>
    <col min="23" max="23" width="8.42578125" customWidth="1"/>
    <col min="24" max="24" width="12.5703125" customWidth="1"/>
    <col min="25" max="25" width="8.42578125" customWidth="1"/>
    <col min="26" max="26" width="11.5703125" customWidth="1"/>
    <col min="27" max="27" width="8.42578125" customWidth="1"/>
    <col min="28" max="28" width="11.7109375" customWidth="1"/>
    <col min="29" max="29" width="8.42578125" customWidth="1"/>
    <col min="30" max="30" width="11.5703125" customWidth="1"/>
    <col min="31" max="31" width="8.42578125" customWidth="1"/>
    <col min="32" max="32" width="11.28515625" customWidth="1"/>
    <col min="33" max="33" width="8.42578125" customWidth="1"/>
    <col min="34" max="34" width="10.5703125" customWidth="1"/>
    <col min="35" max="35" width="8.42578125" customWidth="1"/>
    <col min="36" max="36" width="11.7109375" customWidth="1"/>
    <col min="38" max="39" width="9.140625" hidden="1" customWidth="1"/>
    <col min="41" max="42" width="9.140625" hidden="1" customWidth="1"/>
    <col min="44" max="45" width="9.140625" hidden="1" customWidth="1"/>
    <col min="47" max="48" width="9.140625" hidden="1" customWidth="1"/>
    <col min="49" max="49" width="12.42578125" customWidth="1"/>
    <col min="50" max="51" width="9.140625" hidden="1" customWidth="1"/>
    <col min="53" max="54" width="9.140625" hidden="1" customWidth="1"/>
    <col min="58" max="59" width="9.140625" hidden="1" customWidth="1"/>
    <col min="61" max="62" width="9.140625" hidden="1" customWidth="1"/>
    <col min="64" max="65" width="9.140625" hidden="1" customWidth="1"/>
    <col min="67" max="68" width="9.140625" hidden="1" customWidth="1"/>
    <col min="70" max="71" width="9.140625" hidden="1" customWidth="1"/>
    <col min="73" max="74" width="9.140625" hidden="1" customWidth="1"/>
  </cols>
  <sheetData>
    <row r="1" spans="1:76" ht="40.5" customHeight="1">
      <c r="A1" s="336" t="s">
        <v>325</v>
      </c>
      <c r="B1" s="336"/>
      <c r="C1" s="336"/>
      <c r="D1" s="336"/>
      <c r="E1" s="336"/>
      <c r="F1" s="336"/>
      <c r="G1" s="336"/>
      <c r="H1" s="336"/>
      <c r="I1" s="336"/>
      <c r="J1" s="336"/>
      <c r="K1" s="336"/>
      <c r="L1" s="336"/>
      <c r="M1" s="336"/>
      <c r="N1" s="336"/>
      <c r="O1" s="336"/>
      <c r="P1" s="336"/>
      <c r="Q1" s="22"/>
      <c r="R1" s="22"/>
      <c r="S1" s="22"/>
      <c r="T1" s="22"/>
      <c r="U1" s="22"/>
      <c r="V1" s="22"/>
      <c r="W1" s="22"/>
      <c r="X1" s="22"/>
      <c r="Y1" s="22"/>
      <c r="Z1" s="22"/>
      <c r="AA1" s="22"/>
      <c r="AB1" s="22"/>
      <c r="AC1" s="22"/>
      <c r="AD1" s="22"/>
      <c r="AE1" s="22"/>
      <c r="AF1" s="22"/>
      <c r="AG1" s="22"/>
      <c r="AH1" s="22"/>
      <c r="AI1" s="22"/>
      <c r="AJ1" s="22"/>
    </row>
    <row r="2" spans="1:76" ht="36" customHeight="1">
      <c r="A2" s="324" t="s">
        <v>17</v>
      </c>
      <c r="B2" s="324" t="s">
        <v>18</v>
      </c>
      <c r="C2" s="324" t="s">
        <v>19</v>
      </c>
      <c r="D2" s="328" t="s">
        <v>12</v>
      </c>
      <c r="E2" s="318" t="s">
        <v>373</v>
      </c>
      <c r="F2" s="319"/>
      <c r="G2" s="319"/>
      <c r="H2" s="368"/>
      <c r="I2" s="318" t="s">
        <v>374</v>
      </c>
      <c r="J2" s="319"/>
      <c r="K2" s="319"/>
      <c r="L2" s="319"/>
      <c r="M2" s="319"/>
      <c r="N2" s="319"/>
      <c r="O2" s="319"/>
      <c r="P2" s="319"/>
      <c r="Q2" s="318" t="s">
        <v>349</v>
      </c>
      <c r="R2" s="319"/>
      <c r="S2" s="319"/>
      <c r="T2" s="368"/>
      <c r="U2" s="318" t="s">
        <v>350</v>
      </c>
      <c r="V2" s="319"/>
      <c r="W2" s="319"/>
      <c r="X2" s="368"/>
      <c r="Y2" s="316" t="s">
        <v>94</v>
      </c>
      <c r="Z2" s="317"/>
      <c r="AA2" s="317"/>
      <c r="AB2" s="317"/>
      <c r="AC2" s="317"/>
      <c r="AD2" s="317"/>
      <c r="AE2" s="317"/>
      <c r="AF2" s="317"/>
      <c r="AG2" s="366" t="s">
        <v>351</v>
      </c>
      <c r="AH2" s="367"/>
      <c r="AI2" s="367"/>
      <c r="AJ2" s="367"/>
      <c r="AK2" s="292" t="s">
        <v>320</v>
      </c>
      <c r="AL2" s="292"/>
      <c r="AM2" s="292"/>
      <c r="AN2" s="292"/>
      <c r="AO2" s="292"/>
      <c r="AP2" s="292"/>
      <c r="AQ2" s="292"/>
      <c r="AR2" s="292"/>
      <c r="AS2" s="292"/>
      <c r="AT2" s="292"/>
      <c r="AU2" s="292"/>
      <c r="AV2" s="292"/>
      <c r="AW2" s="292"/>
      <c r="AX2" s="292"/>
      <c r="AY2" s="292"/>
      <c r="AZ2" s="292"/>
      <c r="BA2" s="292"/>
      <c r="BB2" s="292"/>
      <c r="BC2" s="292"/>
      <c r="BD2" s="292"/>
      <c r="BE2" s="292" t="s">
        <v>320</v>
      </c>
      <c r="BF2" s="292"/>
      <c r="BG2" s="292"/>
      <c r="BH2" s="292"/>
      <c r="BI2" s="292"/>
      <c r="BJ2" s="292"/>
      <c r="BK2" s="292"/>
      <c r="BL2" s="292"/>
      <c r="BM2" s="292"/>
      <c r="BN2" s="292"/>
      <c r="BO2" s="292"/>
      <c r="BP2" s="292"/>
      <c r="BQ2" s="292"/>
      <c r="BR2" s="292"/>
      <c r="BS2" s="292"/>
      <c r="BT2" s="292"/>
      <c r="BU2" s="292"/>
      <c r="BV2" s="292"/>
      <c r="BW2" s="292"/>
      <c r="BX2" s="292"/>
    </row>
    <row r="3" spans="1:76" ht="35.25" customHeight="1">
      <c r="A3" s="324"/>
      <c r="B3" s="324"/>
      <c r="C3" s="324"/>
      <c r="D3" s="328"/>
      <c r="E3" s="357" t="s">
        <v>96</v>
      </c>
      <c r="F3" s="358"/>
      <c r="G3" s="358"/>
      <c r="H3" s="363"/>
      <c r="I3" s="357" t="s">
        <v>97</v>
      </c>
      <c r="J3" s="358"/>
      <c r="K3" s="358"/>
      <c r="L3" s="363"/>
      <c r="M3" s="357" t="s">
        <v>98</v>
      </c>
      <c r="N3" s="358"/>
      <c r="O3" s="358"/>
      <c r="P3" s="358"/>
      <c r="Q3" s="357" t="s">
        <v>99</v>
      </c>
      <c r="R3" s="358"/>
      <c r="S3" s="358"/>
      <c r="T3" s="363"/>
      <c r="U3" s="357" t="s">
        <v>100</v>
      </c>
      <c r="V3" s="358"/>
      <c r="W3" s="358"/>
      <c r="X3" s="363"/>
      <c r="Y3" s="357" t="s">
        <v>101</v>
      </c>
      <c r="Z3" s="358"/>
      <c r="AA3" s="358"/>
      <c r="AB3" s="363"/>
      <c r="AC3" s="357" t="s">
        <v>102</v>
      </c>
      <c r="AD3" s="358"/>
      <c r="AE3" s="358"/>
      <c r="AF3" s="363"/>
      <c r="AG3" s="357" t="s">
        <v>103</v>
      </c>
      <c r="AH3" s="358"/>
      <c r="AI3" s="358"/>
      <c r="AJ3" s="358"/>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row>
    <row r="4" spans="1:76" ht="35.25" customHeight="1">
      <c r="A4" s="324"/>
      <c r="B4" s="324"/>
      <c r="C4" s="324"/>
      <c r="D4" s="328"/>
      <c r="E4" s="361"/>
      <c r="F4" s="362"/>
      <c r="G4" s="362"/>
      <c r="H4" s="365"/>
      <c r="I4" s="361"/>
      <c r="J4" s="362"/>
      <c r="K4" s="362"/>
      <c r="L4" s="365"/>
      <c r="M4" s="361"/>
      <c r="N4" s="362"/>
      <c r="O4" s="362"/>
      <c r="P4" s="362"/>
      <c r="Q4" s="361"/>
      <c r="R4" s="362"/>
      <c r="S4" s="362"/>
      <c r="T4" s="365"/>
      <c r="U4" s="361"/>
      <c r="V4" s="362"/>
      <c r="W4" s="362"/>
      <c r="X4" s="365"/>
      <c r="Y4" s="361"/>
      <c r="Z4" s="362"/>
      <c r="AA4" s="362"/>
      <c r="AB4" s="365"/>
      <c r="AC4" s="361"/>
      <c r="AD4" s="362"/>
      <c r="AE4" s="362"/>
      <c r="AF4" s="365"/>
      <c r="AG4" s="361"/>
      <c r="AH4" s="362"/>
      <c r="AI4" s="362"/>
      <c r="AJ4" s="36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row>
    <row r="5" spans="1:76" ht="25.5" customHeight="1">
      <c r="A5" s="324"/>
      <c r="B5" s="324"/>
      <c r="C5" s="324"/>
      <c r="D5" s="328"/>
      <c r="E5" s="298" t="s">
        <v>23</v>
      </c>
      <c r="F5" s="299"/>
      <c r="G5" s="306" t="s">
        <v>24</v>
      </c>
      <c r="H5" s="307"/>
      <c r="I5" s="298" t="s">
        <v>23</v>
      </c>
      <c r="J5" s="299"/>
      <c r="K5" s="306" t="s">
        <v>24</v>
      </c>
      <c r="L5" s="307"/>
      <c r="M5" s="298" t="s">
        <v>23</v>
      </c>
      <c r="N5" s="299"/>
      <c r="O5" s="306" t="s">
        <v>24</v>
      </c>
      <c r="P5" s="307"/>
      <c r="Q5" s="298" t="s">
        <v>23</v>
      </c>
      <c r="R5" s="299"/>
      <c r="S5" s="306" t="s">
        <v>24</v>
      </c>
      <c r="T5" s="307"/>
      <c r="U5" s="298" t="s">
        <v>23</v>
      </c>
      <c r="V5" s="299"/>
      <c r="W5" s="306" t="s">
        <v>24</v>
      </c>
      <c r="X5" s="307"/>
      <c r="Y5" s="298" t="s">
        <v>23</v>
      </c>
      <c r="Z5" s="299"/>
      <c r="AA5" s="306" t="s">
        <v>24</v>
      </c>
      <c r="AB5" s="307"/>
      <c r="AC5" s="298" t="s">
        <v>23</v>
      </c>
      <c r="AD5" s="299"/>
      <c r="AE5" s="306" t="s">
        <v>24</v>
      </c>
      <c r="AF5" s="307"/>
      <c r="AG5" s="298" t="s">
        <v>23</v>
      </c>
      <c r="AH5" s="299"/>
      <c r="AI5" s="306" t="s">
        <v>24</v>
      </c>
      <c r="AJ5" s="307"/>
      <c r="AK5" s="314" t="s">
        <v>446</v>
      </c>
      <c r="AL5" s="315"/>
      <c r="AM5" s="315"/>
      <c r="AN5" s="315"/>
      <c r="AO5" s="315"/>
      <c r="AP5" s="315"/>
      <c r="AQ5" s="315"/>
      <c r="AR5" s="315"/>
      <c r="AS5" s="315"/>
      <c r="AT5" s="315"/>
      <c r="AU5" s="315"/>
      <c r="AV5" s="315"/>
      <c r="AW5" s="315"/>
      <c r="AX5" s="315"/>
      <c r="AY5" s="315"/>
      <c r="AZ5" s="315"/>
      <c r="BA5" s="315"/>
      <c r="BB5" s="315"/>
      <c r="BC5" s="315"/>
      <c r="BD5" s="329"/>
      <c r="BE5" s="314" t="s">
        <v>447</v>
      </c>
      <c r="BF5" s="315"/>
      <c r="BG5" s="315"/>
      <c r="BH5" s="315"/>
      <c r="BI5" s="315"/>
      <c r="BJ5" s="315"/>
      <c r="BK5" s="315"/>
      <c r="BL5" s="315"/>
      <c r="BM5" s="315"/>
      <c r="BN5" s="315"/>
      <c r="BO5" s="315"/>
      <c r="BP5" s="315"/>
      <c r="BQ5" s="315"/>
      <c r="BR5" s="315"/>
      <c r="BS5" s="315"/>
      <c r="BT5" s="315"/>
      <c r="BU5" s="315"/>
      <c r="BV5" s="315"/>
      <c r="BW5" s="315"/>
      <c r="BX5" s="329"/>
    </row>
    <row r="6" spans="1:76" ht="35.25" customHeight="1">
      <c r="A6" s="324"/>
      <c r="B6" s="324"/>
      <c r="C6" s="324"/>
      <c r="D6" s="328"/>
      <c r="E6" s="300"/>
      <c r="F6" s="301"/>
      <c r="G6" s="308"/>
      <c r="H6" s="309"/>
      <c r="I6" s="300"/>
      <c r="J6" s="301"/>
      <c r="K6" s="308"/>
      <c r="L6" s="309"/>
      <c r="M6" s="300"/>
      <c r="N6" s="301"/>
      <c r="O6" s="308"/>
      <c r="P6" s="309"/>
      <c r="Q6" s="300"/>
      <c r="R6" s="301"/>
      <c r="S6" s="308"/>
      <c r="T6" s="309"/>
      <c r="U6" s="300"/>
      <c r="V6" s="301"/>
      <c r="W6" s="308"/>
      <c r="X6" s="309"/>
      <c r="Y6" s="300"/>
      <c r="Z6" s="301"/>
      <c r="AA6" s="308"/>
      <c r="AB6" s="309"/>
      <c r="AC6" s="300"/>
      <c r="AD6" s="301"/>
      <c r="AE6" s="308"/>
      <c r="AF6" s="309"/>
      <c r="AG6" s="300"/>
      <c r="AH6" s="301"/>
      <c r="AI6" s="308"/>
      <c r="AJ6" s="309"/>
      <c r="AK6" s="330" t="s">
        <v>291</v>
      </c>
      <c r="AL6" s="293" t="s">
        <v>291</v>
      </c>
      <c r="AM6" s="294"/>
      <c r="AN6" s="330" t="s">
        <v>290</v>
      </c>
      <c r="AO6" s="293" t="s">
        <v>290</v>
      </c>
      <c r="AP6" s="294"/>
      <c r="AQ6" s="330" t="s">
        <v>292</v>
      </c>
      <c r="AR6" s="293" t="s">
        <v>292</v>
      </c>
      <c r="AS6" s="294"/>
      <c r="AT6" s="330" t="s">
        <v>293</v>
      </c>
      <c r="AU6" s="293" t="s">
        <v>293</v>
      </c>
      <c r="AV6" s="294"/>
      <c r="AW6" s="330" t="s">
        <v>94</v>
      </c>
      <c r="AX6" s="293" t="s">
        <v>94</v>
      </c>
      <c r="AY6" s="294"/>
      <c r="AZ6" s="330" t="s">
        <v>294</v>
      </c>
      <c r="BA6" s="293" t="s">
        <v>294</v>
      </c>
      <c r="BB6" s="294"/>
      <c r="BC6" s="321" t="s">
        <v>155</v>
      </c>
      <c r="BD6" s="322"/>
      <c r="BE6" s="330" t="s">
        <v>291</v>
      </c>
      <c r="BF6" s="293" t="s">
        <v>291</v>
      </c>
      <c r="BG6" s="294"/>
      <c r="BH6" s="330" t="s">
        <v>290</v>
      </c>
      <c r="BI6" s="293" t="s">
        <v>290</v>
      </c>
      <c r="BJ6" s="294"/>
      <c r="BK6" s="330" t="s">
        <v>292</v>
      </c>
      <c r="BL6" s="293" t="s">
        <v>292</v>
      </c>
      <c r="BM6" s="294"/>
      <c r="BN6" s="330" t="s">
        <v>293</v>
      </c>
      <c r="BO6" s="293" t="s">
        <v>293</v>
      </c>
      <c r="BP6" s="294"/>
      <c r="BQ6" s="330" t="s">
        <v>94</v>
      </c>
      <c r="BR6" s="293" t="s">
        <v>94</v>
      </c>
      <c r="BS6" s="294"/>
      <c r="BT6" s="330" t="s">
        <v>294</v>
      </c>
      <c r="BU6" s="293" t="s">
        <v>294</v>
      </c>
      <c r="BV6" s="294"/>
      <c r="BW6" s="321" t="s">
        <v>155</v>
      </c>
      <c r="BX6" s="322"/>
    </row>
    <row r="7" spans="1:76" ht="27" customHeight="1">
      <c r="A7" s="324"/>
      <c r="B7" s="324"/>
      <c r="C7" s="324"/>
      <c r="D7" s="328"/>
      <c r="E7" s="302"/>
      <c r="F7" s="303"/>
      <c r="G7" s="310" t="s">
        <v>24</v>
      </c>
      <c r="H7" s="311"/>
      <c r="I7" s="302"/>
      <c r="J7" s="303"/>
      <c r="K7" s="310" t="s">
        <v>24</v>
      </c>
      <c r="L7" s="311"/>
      <c r="M7" s="302"/>
      <c r="N7" s="303"/>
      <c r="O7" s="310" t="s">
        <v>24</v>
      </c>
      <c r="P7" s="311"/>
      <c r="Q7" s="302"/>
      <c r="R7" s="303"/>
      <c r="S7" s="310" t="s">
        <v>24</v>
      </c>
      <c r="T7" s="311"/>
      <c r="U7" s="302"/>
      <c r="V7" s="303"/>
      <c r="W7" s="310" t="s">
        <v>24</v>
      </c>
      <c r="X7" s="311"/>
      <c r="Y7" s="302"/>
      <c r="Z7" s="303"/>
      <c r="AA7" s="310" t="s">
        <v>24</v>
      </c>
      <c r="AB7" s="311"/>
      <c r="AC7" s="302"/>
      <c r="AD7" s="303"/>
      <c r="AE7" s="310" t="s">
        <v>24</v>
      </c>
      <c r="AF7" s="311"/>
      <c r="AG7" s="302"/>
      <c r="AH7" s="303"/>
      <c r="AI7" s="310" t="s">
        <v>24</v>
      </c>
      <c r="AJ7" s="311"/>
      <c r="AK7" s="331"/>
      <c r="AL7" s="72" t="s">
        <v>26</v>
      </c>
      <c r="AM7" s="72" t="s">
        <v>27</v>
      </c>
      <c r="AN7" s="331"/>
      <c r="AO7" s="72" t="s">
        <v>26</v>
      </c>
      <c r="AP7" s="72" t="s">
        <v>27</v>
      </c>
      <c r="AQ7" s="331"/>
      <c r="AR7" s="72" t="s">
        <v>26</v>
      </c>
      <c r="AS7" s="72" t="s">
        <v>27</v>
      </c>
      <c r="AT7" s="331"/>
      <c r="AU7" s="72" t="s">
        <v>26</v>
      </c>
      <c r="AV7" s="72" t="s">
        <v>27</v>
      </c>
      <c r="AW7" s="331"/>
      <c r="AX7" s="72" t="s">
        <v>26</v>
      </c>
      <c r="AY7" s="72" t="s">
        <v>27</v>
      </c>
      <c r="AZ7" s="331"/>
      <c r="BA7" s="72" t="s">
        <v>26</v>
      </c>
      <c r="BB7" s="72" t="s">
        <v>27</v>
      </c>
      <c r="BC7" s="67" t="s">
        <v>26</v>
      </c>
      <c r="BD7" s="67" t="s">
        <v>27</v>
      </c>
      <c r="BE7" s="331"/>
      <c r="BF7" s="72" t="s">
        <v>26</v>
      </c>
      <c r="BG7" s="72" t="s">
        <v>27</v>
      </c>
      <c r="BH7" s="331"/>
      <c r="BI7" s="72" t="s">
        <v>26</v>
      </c>
      <c r="BJ7" s="72" t="s">
        <v>27</v>
      </c>
      <c r="BK7" s="331"/>
      <c r="BL7" s="72" t="s">
        <v>26</v>
      </c>
      <c r="BM7" s="72" t="s">
        <v>27</v>
      </c>
      <c r="BN7" s="331"/>
      <c r="BO7" s="72" t="s">
        <v>26</v>
      </c>
      <c r="BP7" s="72" t="s">
        <v>27</v>
      </c>
      <c r="BQ7" s="331"/>
      <c r="BR7" s="72" t="s">
        <v>26</v>
      </c>
      <c r="BS7" s="72" t="s">
        <v>27</v>
      </c>
      <c r="BT7" s="331"/>
      <c r="BU7" s="72" t="s">
        <v>26</v>
      </c>
      <c r="BV7" s="72" t="s">
        <v>27</v>
      </c>
      <c r="BW7" s="67" t="s">
        <v>26</v>
      </c>
      <c r="BX7" s="67" t="s">
        <v>27</v>
      </c>
    </row>
    <row r="8" spans="1:76" ht="23.25" customHeight="1">
      <c r="A8" s="324"/>
      <c r="B8" s="324"/>
      <c r="C8" s="324"/>
      <c r="D8" s="328"/>
      <c r="E8" s="122" t="s">
        <v>25</v>
      </c>
      <c r="F8" s="122" t="s">
        <v>262</v>
      </c>
      <c r="G8" s="122" t="s">
        <v>25</v>
      </c>
      <c r="H8" s="122" t="s">
        <v>262</v>
      </c>
      <c r="I8" s="122" t="s">
        <v>25</v>
      </c>
      <c r="J8" s="122" t="s">
        <v>262</v>
      </c>
      <c r="K8" s="122" t="s">
        <v>25</v>
      </c>
      <c r="L8" s="122" t="s">
        <v>262</v>
      </c>
      <c r="M8" s="122" t="s">
        <v>25</v>
      </c>
      <c r="N8" s="122" t="s">
        <v>262</v>
      </c>
      <c r="O8" s="122" t="s">
        <v>25</v>
      </c>
      <c r="P8" s="122" t="s">
        <v>262</v>
      </c>
      <c r="Q8" s="122" t="s">
        <v>25</v>
      </c>
      <c r="R8" s="122" t="s">
        <v>262</v>
      </c>
      <c r="S8" s="122" t="s">
        <v>25</v>
      </c>
      <c r="T8" s="122" t="s">
        <v>262</v>
      </c>
      <c r="U8" s="122" t="s">
        <v>25</v>
      </c>
      <c r="V8" s="122" t="s">
        <v>262</v>
      </c>
      <c r="W8" s="122" t="s">
        <v>25</v>
      </c>
      <c r="X8" s="122" t="s">
        <v>262</v>
      </c>
      <c r="Y8" s="122" t="s">
        <v>25</v>
      </c>
      <c r="Z8" s="122" t="s">
        <v>262</v>
      </c>
      <c r="AA8" s="122" t="s">
        <v>25</v>
      </c>
      <c r="AB8" s="122" t="s">
        <v>262</v>
      </c>
      <c r="AC8" s="122" t="s">
        <v>25</v>
      </c>
      <c r="AD8" s="122" t="s">
        <v>262</v>
      </c>
      <c r="AE8" s="122" t="s">
        <v>25</v>
      </c>
      <c r="AF8" s="122" t="s">
        <v>262</v>
      </c>
      <c r="AG8" s="122" t="s">
        <v>25</v>
      </c>
      <c r="AH8" s="122" t="s">
        <v>262</v>
      </c>
      <c r="AI8" s="122" t="s">
        <v>25</v>
      </c>
      <c r="AJ8" s="122" t="s">
        <v>262</v>
      </c>
      <c r="AK8" s="314" t="s">
        <v>306</v>
      </c>
      <c r="AL8" s="315"/>
      <c r="AM8" s="315"/>
      <c r="AN8" s="315"/>
      <c r="AO8" s="315"/>
      <c r="AP8" s="315"/>
      <c r="AQ8" s="315"/>
      <c r="AR8" s="315"/>
      <c r="AS8" s="315"/>
      <c r="AT8" s="315"/>
      <c r="AU8" s="315"/>
      <c r="AV8" s="315"/>
      <c r="AW8" s="315"/>
      <c r="AX8" s="315"/>
      <c r="AY8" s="315"/>
      <c r="AZ8" s="315"/>
      <c r="BA8" s="315"/>
      <c r="BB8" s="315"/>
      <c r="BC8" s="315"/>
      <c r="BD8" s="329"/>
      <c r="BE8" s="314" t="s">
        <v>306</v>
      </c>
      <c r="BF8" s="315"/>
      <c r="BG8" s="315"/>
      <c r="BH8" s="315"/>
      <c r="BI8" s="315"/>
      <c r="BJ8" s="315"/>
      <c r="BK8" s="315"/>
      <c r="BL8" s="315"/>
      <c r="BM8" s="315"/>
      <c r="BN8" s="315"/>
      <c r="BO8" s="315"/>
      <c r="BP8" s="315"/>
      <c r="BQ8" s="315"/>
      <c r="BR8" s="315"/>
      <c r="BS8" s="315"/>
      <c r="BT8" s="315"/>
      <c r="BU8" s="315"/>
      <c r="BV8" s="315"/>
      <c r="BW8" s="315"/>
      <c r="BX8" s="329"/>
    </row>
    <row r="9" spans="1:76" s="228" customFormat="1" ht="45" customHeight="1">
      <c r="A9" s="226">
        <f>'MAKLUMAT MURID'!A13</f>
        <v>1</v>
      </c>
      <c r="B9" s="225">
        <f>VLOOKUP(A9,'MAKLUMAT MURID'!$A$13:$I$52,2,FALSE)</f>
        <v>0</v>
      </c>
      <c r="C9" s="226" t="str">
        <f>VLOOKUP(A9,'MAKLUMAT MURID'!$A$13:$I$52,6,FALSE)</f>
        <v/>
      </c>
      <c r="D9" s="226">
        <f>VLOOKUP(A9,'MAKLUMAT MURID'!$A$13:$I$52,5,FALSE)</f>
        <v>0</v>
      </c>
      <c r="E9" s="38"/>
      <c r="F9" s="121"/>
      <c r="G9" s="38"/>
      <c r="H9" s="121"/>
      <c r="I9" s="38"/>
      <c r="J9" s="121"/>
      <c r="K9" s="38"/>
      <c r="L9" s="121"/>
      <c r="M9" s="38"/>
      <c r="N9" s="121"/>
      <c r="O9" s="38"/>
      <c r="P9" s="121"/>
      <c r="Q9" s="38"/>
      <c r="R9" s="121"/>
      <c r="S9" s="38"/>
      <c r="T9" s="121"/>
      <c r="U9" s="38"/>
      <c r="V9" s="121"/>
      <c r="W9" s="38"/>
      <c r="X9" s="121"/>
      <c r="Y9" s="38"/>
      <c r="Z9" s="121"/>
      <c r="AA9" s="38"/>
      <c r="AB9" s="121"/>
      <c r="AC9" s="38"/>
      <c r="AD9" s="121"/>
      <c r="AE9" s="38"/>
      <c r="AF9" s="121"/>
      <c r="AG9" s="38"/>
      <c r="AH9" s="121"/>
      <c r="AI9" s="38"/>
      <c r="AJ9" s="121"/>
      <c r="AK9" s="127" t="str">
        <f>IF(AND(AL9="",AM9=""),"",AVERAGE(AL9:AM9))</f>
        <v/>
      </c>
      <c r="AL9" s="125" t="str">
        <f>IF($C9=AL$7,IF(SUM(E9)=0,"",IF(AND(AVERAGE(E9)&gt;=1,AVERAGE(E9)&lt;=1.6),1,IF(AND(AVERAGE(E9)&gt;1.6,AVERAGE(E9)&lt;=2.6),2,IF(AND(AVERAGE(E9)&gt;2.6,AVERAGE(E9)&lt;=3),3)))),"")</f>
        <v/>
      </c>
      <c r="AM9" s="125" t="str">
        <f>IF($C9=AM$7,IF(SUM(E9)=0,"",IF(AND(AVERAGE(E9)&gt;=1,AVERAGE(E9)&lt;=1.6),1,IF(AND(AVERAGE(E9)&gt;1.6,AVERAGE(E9)&lt;=2.6),2,IF(AND(AVERAGE(E9)&gt;2.6,AVERAGE(E9)&lt;=3),3)))),"")</f>
        <v/>
      </c>
      <c r="AN9" s="127" t="str">
        <f>IF(AND(AO9="",AP9=""),"",AVERAGE(AO9:AP9))</f>
        <v/>
      </c>
      <c r="AO9" s="125" t="str">
        <f>IF($C9=AO$7,IF(SUM(I9,M9)=0,"",IF(AND(AVERAGE(I9,M9)&gt;=1,AVERAGE(I9,M9)&lt;=1.6),1,IF(AND(AVERAGE(I9,M9)&gt;1.6,AVERAGE(I9,M9)&lt;=2.6),2,IF(AND(AVERAGE(I9,M9)&gt;2.6,AVERAGE(I9,M9)&lt;=3),3)))),"")</f>
        <v/>
      </c>
      <c r="AP9" s="125" t="str">
        <f>IF($C9=AP$7,IF(SUM(I9,M9)=0,"",IF(AND(AVERAGE(I9,M9)&gt;=1,AVERAGE(I9,M9)&lt;=1.6),1,IF(AND(AVERAGE(I9,M9)&gt;1.6,AVERAGE(I9,M9)&lt;=2.6),2,IF(AND(AVERAGE(I9,M9)&gt;2.6,AVERAGE(I9,M9)&lt;=3),3)))),"")</f>
        <v/>
      </c>
      <c r="AQ9" s="127" t="str">
        <f>IF(AND(AR9="",AS9=""),"",AVERAGE(AR9:AS9))</f>
        <v/>
      </c>
      <c r="AR9" s="125" t="str">
        <f>IF($C9=AR$7,IF(SUM(Q9)=0,"",IF(AND(AVERAGE(Q9)&gt;=1,AVERAGE(Q9)&lt;=1.6),1,IF(AND(AVERAGE(Q9)&gt;1.6,AVERAGE(Q9)&lt;=2.6),2,IF(AND(AVERAGE(Q9)&gt;2.6,AVERAGE(Q9)&lt;=3),3)))),"")</f>
        <v/>
      </c>
      <c r="AS9" s="125" t="str">
        <f>IF($C9=AS$7,IF(SUM(Q9)=0,"",IF(AND(AVERAGE(Q9)&gt;=1,AVERAGE(Q9)&lt;=1.6),1,IF(AND(AVERAGE(Q9)&gt;1.6,AVERAGE(Q9)&lt;=2.6),2,IF(AND(AVERAGE(Q9)&gt;2.6,AVERAGE(Q9)&lt;=3),3)))),"")</f>
        <v/>
      </c>
      <c r="AT9" s="127" t="str">
        <f>IF(AND(AU9="",AV9=""),"",AVERAGE(AU9:AV9))</f>
        <v/>
      </c>
      <c r="AU9" s="125" t="str">
        <f>IF($C9=AU$7,IF(SUM(U9)=0,"",IF(AND(AVERAGE(U9)&gt;=1,AVERAGE(U9)&lt;=1.6),1,IF(AND(AVERAGE(U9)&gt;1.6,AVERAGE(U9)&lt;=2.6),2,IF(AND(AVERAGE(U9)&gt;2.6,AVERAGE(U9)&lt;=3),3)))),"")</f>
        <v/>
      </c>
      <c r="AV9" s="125" t="str">
        <f>IF($C9=AV$7,IF(SUM(U9)=0,"",IF(AND(AVERAGE(U9)&gt;=1,AVERAGE(U9)&lt;=1.6),1,IF(AND(AVERAGE(U9)&gt;1.6,AVERAGE(U9)&lt;=2.6),2,IF(AND(AVERAGE(U9)&gt;2.6,AVERAGE(U9)&lt;=3),3)))),"")</f>
        <v/>
      </c>
      <c r="AW9" s="127" t="str">
        <f>IF(AND(AX9="",AY9=""),"",AVERAGE(AX9:AY9))</f>
        <v/>
      </c>
      <c r="AX9" s="125" t="str">
        <f>IF($C9=AX$7,IF(SUM(Y9,AC9)=0,"",IF(AND(AVERAGE(Y9,AC9)&gt;=1,AVERAGE(Y9,AC9)&lt;=1.6),1,IF(AND(AVERAGE(Y9,AC9)&gt;1.6,AVERAGE(Y9,AC9)&lt;=2.6),2,IF(AND(AVERAGE(Y9,AC9)&gt;2.6,AVERAGE(Y9,AC9)&lt;=3),3)))),"")</f>
        <v/>
      </c>
      <c r="AY9" s="125" t="str">
        <f>IF($C9=AY$7,IF(SUM(Y9,AC9)=0,"",IF(AND(AVERAGE(Y9,AC9)&gt;=1,AVERAGE(Y9,AC9)&lt;=1.6),1,IF(AND(AVERAGE(Y9,AC9)&gt;1.6,AVERAGE(Y9,AC9)&lt;=2.6),2,IF(AND(AVERAGE(Y9,AC9)&gt;2.6,AVERAGE(Y9,AC9)&lt;=3),3)))),"")</f>
        <v/>
      </c>
      <c r="AZ9" s="127" t="str">
        <f>IF(AND(BA9="",BB9=""),"",AVERAGE(BA9:BB9))</f>
        <v/>
      </c>
      <c r="BA9" s="125" t="str">
        <f>IF($C9=BA$7,IF(SUM(AG9)=0,"",IF(AND(AVERAGE(AG9)&gt;=1,AVERAGE(AG9)&lt;=1.6),1,IF(AND(AVERAGE(AG9)&gt;1.6,AVERAGE(AG9)&lt;=2.6),2,IF(AND(AVERAGE(AG9)&gt;2.6,AVERAGE(AG9)&lt;=3),3)))),"")</f>
        <v/>
      </c>
      <c r="BB9" s="125" t="str">
        <f>IF($C9=BB$7,IF(SUM(AG9)=0,"",IF(AND(AVERAGE(AG9)&gt;=1,AVERAGE(AG9)&lt;=1.6),1,IF(AND(AVERAGE(AG9)&gt;1.6,AVERAGE(AG9)&lt;=2.6),2,IF(AND(AVERAGE(AG9)&gt;2.6,AVERAGE(AG9)&lt;=3),3)))),"")</f>
        <v/>
      </c>
      <c r="BC9" s="227"/>
      <c r="BD9" s="227"/>
      <c r="BE9" s="127" t="str">
        <f>IF(AND(BF9="",BG9=""),"",AVERAGE(BF9:BG9))</f>
        <v/>
      </c>
      <c r="BF9" s="125" t="str">
        <f>IF($C9=BF$7,IF(SUM(G9)=0,"",IF(AND(AVERAGE(G9)&gt;=1,AVERAGE(G9)&lt;=1.6),1,IF(AND(AVERAGE(G9)&gt;1.6,AVERAGE(G9)&lt;=2.6),2,IF(AND(AVERAGE(G9)&gt;2.6,AVERAGE(G9)&lt;=3),3)))),"")</f>
        <v/>
      </c>
      <c r="BG9" s="125" t="str">
        <f>IF($C9=BG$7,IF(SUM(G9)=0,"",IF(AND(AVERAGE(G9)&gt;=1,AVERAGE(G9)&lt;=1.6),1,IF(AND(AVERAGE(G9)&gt;1.6,AVERAGE(G9)&lt;=2.6),2,IF(AND(AVERAGE(G9)&gt;2.6,AVERAGE(G9)&lt;=3),3)))),"")</f>
        <v/>
      </c>
      <c r="BH9" s="127" t="str">
        <f>IF(AND(BI9="",BJ9=""),"",AVERAGE(BI9:BJ9))</f>
        <v/>
      </c>
      <c r="BI9" s="125" t="str">
        <f>IF($C9=BI$7,IF(SUM(K9,O9)=0,"",IF(AND(AVERAGE(K9,O9)&gt;=1,AVERAGE(K9,O9)&lt;=1.6),1,IF(AND(AVERAGE(K9,O9)&gt;1.6,AVERAGE(K9,O9)&lt;=2.6),2,IF(AND(AVERAGE(K9,O9)&gt;2.6,AVERAGE(K9,O9)&lt;=3),3)))),"")</f>
        <v/>
      </c>
      <c r="BJ9" s="125" t="str">
        <f>IF($C9=BJ$7,IF(SUM(K9,O9)=0,"",IF(AND(AVERAGE(K9,O9)&gt;=1,AVERAGE(K9,O9)&lt;=1.6),1,IF(AND(AVERAGE(K9,O9)&gt;1.6,AVERAGE(K9,O9)&lt;=2.6),2,IF(AND(AVERAGE(K9,O9)&gt;2.6,AVERAGE(K9,O9)&lt;=3),3)))),"")</f>
        <v/>
      </c>
      <c r="BK9" s="127" t="str">
        <f>IF(AND(BL9="",BM9=""),"",AVERAGE(BL9:BM9))</f>
        <v/>
      </c>
      <c r="BL9" s="125" t="str">
        <f>IF($C9=BL$7,IF(SUM(S9)=0,"",IF(AND(AVERAGE(S9)&gt;=1,AVERAGE(S9)&lt;=1.6),1,IF(AND(AVERAGE(S9)&gt;1.6,AVERAGE(S9)&lt;=2.6),2,IF(AND(AVERAGE(S9)&gt;2.6,AVERAGE(S9)&lt;=3),3)))),"")</f>
        <v/>
      </c>
      <c r="BM9" s="125" t="str">
        <f>IF($C9=BM$7,IF(SUM(S9)=0,"",IF(AND(AVERAGE(S9)&gt;=1,AVERAGE(S9)&lt;=1.6),1,IF(AND(AVERAGE(S9)&gt;1.6,AVERAGE(S9)&lt;=2.6),2,IF(AND(AVERAGE(S9)&gt;2.6,AVERAGE(S9)&lt;=3),3)))),"")</f>
        <v/>
      </c>
      <c r="BN9" s="127" t="str">
        <f>IF(AND(BO9="",BP9=""),"",AVERAGE(BO9:BP9))</f>
        <v/>
      </c>
      <c r="BO9" s="125" t="str">
        <f>IF($C9=BO$7,IF(SUM(W9)=0,"",IF(AND(AVERAGE(W9)&gt;=1,AVERAGE(W9)&lt;=1.6),1,IF(AND(AVERAGE(W9)&gt;1.6,AVERAGE(W9)&lt;=2.6),2,IF(AND(AVERAGE(W9)&gt;2.6,AVERAGE(W9)&lt;=3),3)))),"")</f>
        <v/>
      </c>
      <c r="BP9" s="125" t="str">
        <f>IF($C9=BP$7,IF(SUM(W9)=0,"",IF(AND(AVERAGE(W9)&gt;=1,AVERAGE(W9)&lt;=1.6),1,IF(AND(AVERAGE(W9)&gt;1.6,AVERAGE(W9)&lt;=2.6),2,IF(AND(AVERAGE(W9)&gt;2.6,AVERAGE(W9)&lt;=3),3)))),"")</f>
        <v/>
      </c>
      <c r="BQ9" s="127" t="str">
        <f>IF(AND(BR9="",BS9=""),"",AVERAGE(BR9:BS9))</f>
        <v/>
      </c>
      <c r="BR9" s="125" t="str">
        <f>IF($C9=BR$7,IF(SUM(AA9,AE9)=0,"",IF(AND(AVERAGE(AA9,AE9)&gt;=1,AVERAGE(AA9,AE9)&lt;=1.6),1,IF(AND(AVERAGE(AA9,AE9)&gt;1.6,AVERAGE(AA9,AE9)&lt;=2.6),2,IF(AND(AVERAGE(AA9,AE9)&gt;2.6,AVERAGE(AA9,AE9)&lt;=3),3)))),"")</f>
        <v/>
      </c>
      <c r="BS9" s="125" t="str">
        <f>IF($C9=BS$7,IF(SUM(AA9,AE9)=0,"",IF(AND(AVERAGE(AA9,AE9)&gt;=1,AVERAGE(AA9,AE9)&lt;=1.6),1,IF(AND(AVERAGE(AA9,AE9)&gt;1.6,AVERAGE(AA9,AE9)&lt;=2.6),2,IF(AND(AVERAGE(AA9,AE9)&gt;2.6,AVERAGE(AA9,AE9)&lt;=3),3)))),"")</f>
        <v/>
      </c>
      <c r="BT9" s="127" t="str">
        <f>IF(AND(BU9="",BV9=""),"",AVERAGE(BU9:BV9))</f>
        <v/>
      </c>
      <c r="BU9" s="125" t="str">
        <f>IF($C9=BU$7,IF(SUM(AI9)=0,"",IF(AND(AVERAGE(AI9)&gt;=1,AVERAGE(AI9)&lt;=1.6),1,IF(AND(AVERAGE(AI9)&gt;1.6,AVERAGE(AI9)&lt;=2.6),2,IF(AND(AVERAGE(AI9)&gt;2.6,AVERAGE(AI9)&lt;=3),3)))),"")</f>
        <v/>
      </c>
      <c r="BV9" s="125" t="str">
        <f>IF($C9=BV$7,IF(SUM(AI9)=0,"",IF(AND(AVERAGE(AI9)&gt;=1,AVERAGE(AI9)&lt;=1.6),1,IF(AND(AVERAGE(AI9)&gt;1.6,AVERAGE(AI9)&lt;=2.6),2,IF(AND(AVERAGE(AI9)&gt;2.6,AVERAGE(AI9)&lt;=3),3)))),"")</f>
        <v/>
      </c>
      <c r="BW9" s="227"/>
      <c r="BX9" s="227"/>
    </row>
    <row r="10" spans="1:76" s="228" customFormat="1" ht="45" customHeight="1">
      <c r="A10" s="226">
        <f>'MAKLUMAT MURID'!A14</f>
        <v>2</v>
      </c>
      <c r="B10" s="225">
        <f>VLOOKUP(A10,'MAKLUMAT MURID'!$A$13:$I$52,2,FALSE)</f>
        <v>0</v>
      </c>
      <c r="C10" s="226" t="str">
        <f>VLOOKUP(A10,'MAKLUMAT MURID'!$A$13:$I$52,6,FALSE)</f>
        <v/>
      </c>
      <c r="D10" s="226">
        <f>VLOOKUP(A10,'MAKLUMAT MURID'!$A$13:$I$52,5,FALSE)</f>
        <v>0</v>
      </c>
      <c r="E10" s="38"/>
      <c r="F10" s="121"/>
      <c r="G10" s="38"/>
      <c r="H10" s="121"/>
      <c r="I10" s="38"/>
      <c r="J10" s="121"/>
      <c r="K10" s="38"/>
      <c r="L10" s="121"/>
      <c r="M10" s="38"/>
      <c r="N10" s="121"/>
      <c r="O10" s="38"/>
      <c r="P10" s="121"/>
      <c r="Q10" s="38"/>
      <c r="R10" s="121"/>
      <c r="S10" s="38"/>
      <c r="T10" s="121"/>
      <c r="U10" s="38"/>
      <c r="V10" s="121"/>
      <c r="W10" s="38"/>
      <c r="X10" s="121"/>
      <c r="Y10" s="38"/>
      <c r="Z10" s="121"/>
      <c r="AA10" s="38"/>
      <c r="AB10" s="121"/>
      <c r="AC10" s="38"/>
      <c r="AD10" s="121"/>
      <c r="AE10" s="38"/>
      <c r="AF10" s="121"/>
      <c r="AG10" s="38"/>
      <c r="AH10" s="121"/>
      <c r="AI10" s="38"/>
      <c r="AJ10" s="121"/>
      <c r="AK10" s="127" t="str">
        <f t="shared" ref="AK10:AK48" si="0">IF(AND(AL10="",AM10=""),"",AVERAGE(AL10:AM10))</f>
        <v/>
      </c>
      <c r="AL10" s="125" t="str">
        <f t="shared" ref="AL10:AL48" si="1">IF($C10=AL$7,IF(SUM(E10)=0,"",IF(AND(AVERAGE(E10)&gt;=1,AVERAGE(E10)&lt;=1.6),1,IF(AND(AVERAGE(E10)&gt;1.6,AVERAGE(E10)&lt;=2.6),2,IF(AND(AVERAGE(E10)&gt;2.6,AVERAGE(E10)&lt;=3),3)))),"")</f>
        <v/>
      </c>
      <c r="AM10" s="125" t="str">
        <f t="shared" ref="AM10:AM48" si="2">IF($C10=AM$7,IF(SUM(E10)=0,"",IF(AND(AVERAGE(E10)&gt;=1,AVERAGE(E10)&lt;=1.6),1,IF(AND(AVERAGE(E10)&gt;1.6,AVERAGE(E10)&lt;=2.6),2,IF(AND(AVERAGE(E10)&gt;2.6,AVERAGE(E10)&lt;=3),3)))),"")</f>
        <v/>
      </c>
      <c r="AN10" s="127" t="str">
        <f t="shared" ref="AN10:AN48" si="3">IF(AND(AO10="",AP10=""),"",AVERAGE(AO10:AP10))</f>
        <v/>
      </c>
      <c r="AO10" s="125" t="str">
        <f t="shared" ref="AO10:AO48" si="4">IF($C10=AO$7,IF(SUM(I10,M10)=0,"",IF(AND(AVERAGE(I10,M10)&gt;=1,AVERAGE(I10,M10)&lt;=1.6),1,IF(AND(AVERAGE(I10,M10)&gt;1.6,AVERAGE(I10,M10)&lt;=2.6),2,IF(AND(AVERAGE(I10,M10)&gt;2.6,AVERAGE(I10,M10)&lt;=3),3)))),"")</f>
        <v/>
      </c>
      <c r="AP10" s="125" t="str">
        <f t="shared" ref="AP10:AP48" si="5">IF($C10=AP$7,IF(SUM(I10,M10)=0,"",IF(AND(AVERAGE(I10,M10)&gt;=1,AVERAGE(I10,M10)&lt;=1.6),1,IF(AND(AVERAGE(I10,M10)&gt;1.6,AVERAGE(I10,M10)&lt;=2.6),2,IF(AND(AVERAGE(I10,M10)&gt;2.6,AVERAGE(I10,M10)&lt;=3),3)))),"")</f>
        <v/>
      </c>
      <c r="AQ10" s="127" t="str">
        <f t="shared" ref="AQ10:AQ48" si="6">IF(AND(AR10="",AS10=""),"",AVERAGE(AR10:AS10))</f>
        <v/>
      </c>
      <c r="AR10" s="125" t="str">
        <f t="shared" ref="AR10:AR32" si="7">IF($C10=AR$7,IF(SUM(Q10)=0,"",IF(AND(AVERAGE(Q10)&gt;=1,AVERAGE(Q10)&lt;=1.6),1,IF(AND(AVERAGE(Q10)&gt;1.6,AVERAGE(Q10)&lt;=2.6),2,IF(AND(AVERAGE(Q10)&gt;2.6,AVERAGE(Q10)&lt;=3),3)))),"")</f>
        <v/>
      </c>
      <c r="AS10" s="125" t="str">
        <f t="shared" ref="AS10:AS32" si="8">IF($C10=AS$7,IF(SUM(Q10)=0,"",IF(AND(AVERAGE(Q10)&gt;=1,AVERAGE(Q10)&lt;=1.6),1,IF(AND(AVERAGE(Q10)&gt;1.6,AVERAGE(Q10)&lt;=2.6),2,IF(AND(AVERAGE(Q10)&gt;2.6,AVERAGE(Q10)&lt;=3),3)))),"")</f>
        <v/>
      </c>
      <c r="AT10" s="127" t="str">
        <f t="shared" ref="AT10:AT48" si="9">IF(AND(AU10="",AV10=""),"",AVERAGE(AU10:AV10))</f>
        <v/>
      </c>
      <c r="AU10" s="125" t="str">
        <f t="shared" ref="AU10:AU48" si="10">IF($C10=AU$7,IF(SUM(U10)=0,"",IF(AND(AVERAGE(U10)&gt;=1,AVERAGE(U10)&lt;=1.6),1,IF(AND(AVERAGE(U10)&gt;1.6,AVERAGE(U10)&lt;=2.6),2,IF(AND(AVERAGE(U10)&gt;2.6,AVERAGE(U10)&lt;=3),3)))),"")</f>
        <v/>
      </c>
      <c r="AV10" s="125" t="str">
        <f t="shared" ref="AV10:AV48" si="11">IF($C10=AV$7,IF(SUM(U10)=0,"",IF(AND(AVERAGE(U10)&gt;=1,AVERAGE(U10)&lt;=1.6),1,IF(AND(AVERAGE(U10)&gt;1.6,AVERAGE(U10)&lt;=2.6),2,IF(AND(AVERAGE(U10)&gt;2.6,AVERAGE(U10)&lt;=3),3)))),"")</f>
        <v/>
      </c>
      <c r="AW10" s="127" t="str">
        <f t="shared" ref="AW10:AW48" si="12">IF(AND(AX10="",AY10=""),"",AVERAGE(AX10:AY10))</f>
        <v/>
      </c>
      <c r="AX10" s="125" t="str">
        <f t="shared" ref="AX10:AX32" si="13">IF($C10=AX$7,IF(SUM(Y10,AC10)=0,"",IF(AND(AVERAGE(Y10,AC10)&gt;=1,AVERAGE(Y10,AC10)&lt;=1.6),1,IF(AND(AVERAGE(Y10,AC10)&gt;1.6,AVERAGE(Y10,AC10)&lt;=2.6),2,IF(AND(AVERAGE(Y10,AC10)&gt;2.6,AVERAGE(Y10,AC10)&lt;=3),3)))),"")</f>
        <v/>
      </c>
      <c r="AY10" s="125" t="str">
        <f t="shared" ref="AY10:AY32" si="14">IF($C10=AY$7,IF(SUM(Y10,AC10)=0,"",IF(AND(AVERAGE(Y10,AC10)&gt;=1,AVERAGE(Y10,AC10)&lt;=1.6),1,IF(AND(AVERAGE(Y10,AC10)&gt;1.6,AVERAGE(Y10,AC10)&lt;=2.6),2,IF(AND(AVERAGE(Y10,AC10)&gt;2.6,AVERAGE(Y10,AC10)&lt;=3),3)))),"")</f>
        <v/>
      </c>
      <c r="AZ10" s="127" t="str">
        <f t="shared" ref="AZ10:AZ48" si="15">IF(AND(BA10="",BB10=""),"",AVERAGE(BA10:BB10))</f>
        <v/>
      </c>
      <c r="BA10" s="125" t="str">
        <f t="shared" ref="BA10:BA32" si="16">IF($C10=BA$7,IF(SUM(AG10)=0,"",IF(AND(AVERAGE(AG10)&gt;=1,AVERAGE(AG10)&lt;=1.6),1,IF(AND(AVERAGE(AG10)&gt;1.6,AVERAGE(AG10)&lt;=2.6),2,IF(AND(AVERAGE(AG10)&gt;2.6,AVERAGE(AG10)&lt;=3),3)))),"")</f>
        <v/>
      </c>
      <c r="BB10" s="125" t="str">
        <f t="shared" ref="BB10:BB32" si="17">IF($C10=BB$7,IF(SUM(AG10)=0,"",IF(AND(AVERAGE(AG10)&gt;=1,AVERAGE(AG10)&lt;=1.6),1,IF(AND(AVERAGE(AG10)&gt;1.6,AVERAGE(AG10)&lt;=2.6),2,IF(AND(AVERAGE(AG10)&gt;2.6,AVERAGE(AG10)&lt;=3),3)))),"")</f>
        <v/>
      </c>
      <c r="BC10" s="227"/>
      <c r="BD10" s="227"/>
      <c r="BE10" s="127" t="str">
        <f t="shared" ref="BE10:BE48" si="18">IF(AND(BF10="",BG10=""),"",AVERAGE(BF10:BG10))</f>
        <v/>
      </c>
      <c r="BF10" s="125" t="str">
        <f t="shared" ref="BF10:BF32" si="19">IF($C10=BF$7,IF(SUM(G10)=0,"",IF(AND(AVERAGE(G10)&gt;=1,AVERAGE(G10)&lt;=1.6),1,IF(AND(AVERAGE(G10)&gt;1.6,AVERAGE(G10)&lt;=2.6),2,IF(AND(AVERAGE(G10)&gt;2.6,AVERAGE(G10)&lt;=3),3)))),"")</f>
        <v/>
      </c>
      <c r="BG10" s="125" t="str">
        <f t="shared" ref="BG10:BG32" si="20">IF($C10=BG$7,IF(SUM(G10)=0,"",IF(AND(AVERAGE(G10)&gt;=1,AVERAGE(G10)&lt;=1.6),1,IF(AND(AVERAGE(G10)&gt;1.6,AVERAGE(G10)&lt;=2.6),2,IF(AND(AVERAGE(G10)&gt;2.6,AVERAGE(G10)&lt;=3),3)))),"")</f>
        <v/>
      </c>
      <c r="BH10" s="127" t="str">
        <f t="shared" ref="BH10:BH48" si="21">IF(AND(BI10="",BJ10=""),"",AVERAGE(BI10:BJ10))</f>
        <v/>
      </c>
      <c r="BI10" s="125" t="str">
        <f t="shared" ref="BI10:BI32" si="22">IF($C10=BI$7,IF(SUM(K10,O10)=0,"",IF(AND(AVERAGE(K10,O10)&gt;=1,AVERAGE(K10,O10)&lt;=1.6),1,IF(AND(AVERAGE(K10,O10)&gt;1.6,AVERAGE(K10,O10)&lt;=2.6),2,IF(AND(AVERAGE(K10,O10)&gt;2.6,AVERAGE(K10,O10)&lt;=3),3)))),"")</f>
        <v/>
      </c>
      <c r="BJ10" s="125" t="str">
        <f t="shared" ref="BJ10:BJ32" si="23">IF($C10=BJ$7,IF(SUM(K10,O10)=0,"",IF(AND(AVERAGE(K10,O10)&gt;=1,AVERAGE(K10,O10)&lt;=1.6),1,IF(AND(AVERAGE(K10,O10)&gt;1.6,AVERAGE(K10,O10)&lt;=2.6),2,IF(AND(AVERAGE(K10,O10)&gt;2.6,AVERAGE(K10,O10)&lt;=3),3)))),"")</f>
        <v/>
      </c>
      <c r="BK10" s="127" t="str">
        <f t="shared" ref="BK10:BK48" si="24">IF(AND(BL10="",BM10=""),"",AVERAGE(BL10:BM10))</f>
        <v/>
      </c>
      <c r="BL10" s="125" t="str">
        <f t="shared" ref="BL10:BL32" si="25">IF($C10=BL$7,IF(SUM(S10)=0,"",IF(AND(AVERAGE(S10)&gt;=1,AVERAGE(S10)&lt;=1.6),1,IF(AND(AVERAGE(S10)&gt;1.6,AVERAGE(S10)&lt;=2.6),2,IF(AND(AVERAGE(S10)&gt;2.6,AVERAGE(S10)&lt;=3),3)))),"")</f>
        <v/>
      </c>
      <c r="BM10" s="125" t="str">
        <f t="shared" ref="BM10:BM32" si="26">IF($C10=BM$7,IF(SUM(S10)=0,"",IF(AND(AVERAGE(S10)&gt;=1,AVERAGE(S10)&lt;=1.6),1,IF(AND(AVERAGE(S10)&gt;1.6,AVERAGE(S10)&lt;=2.6),2,IF(AND(AVERAGE(S10)&gt;2.6,AVERAGE(S10)&lt;=3),3)))),"")</f>
        <v/>
      </c>
      <c r="BN10" s="127" t="str">
        <f t="shared" ref="BN10:BN48" si="27">IF(AND(BO10="",BP10=""),"",AVERAGE(BO10:BP10))</f>
        <v/>
      </c>
      <c r="BO10" s="125" t="str">
        <f t="shared" ref="BO10:BO32" si="28">IF($C10=BO$7,IF(SUM(W10)=0,"",IF(AND(AVERAGE(W10)&gt;=1,AVERAGE(W10)&lt;=1.6),1,IF(AND(AVERAGE(W10)&gt;1.6,AVERAGE(W10)&lt;=2.6),2,IF(AND(AVERAGE(W10)&gt;2.6,AVERAGE(W10)&lt;=3),3)))),"")</f>
        <v/>
      </c>
      <c r="BP10" s="125" t="str">
        <f t="shared" ref="BP10:BP32" si="29">IF($C10=BP$7,IF(SUM(W10)=0,"",IF(AND(AVERAGE(W10)&gt;=1,AVERAGE(W10)&lt;=1.6),1,IF(AND(AVERAGE(W10)&gt;1.6,AVERAGE(W10)&lt;=2.6),2,IF(AND(AVERAGE(W10)&gt;2.6,AVERAGE(W10)&lt;=3),3)))),"")</f>
        <v/>
      </c>
      <c r="BQ10" s="127" t="str">
        <f t="shared" ref="BQ10:BQ48" si="30">IF(AND(BR10="",BS10=""),"",AVERAGE(BR10:BS10))</f>
        <v/>
      </c>
      <c r="BR10" s="125" t="str">
        <f t="shared" ref="BR10:BR32" si="31">IF($C10=BR$7,IF(SUM(AA10,AE10)=0,"",IF(AND(AVERAGE(AA10,AE10)&gt;=1,AVERAGE(AA10,AE10)&lt;=1.6),1,IF(AND(AVERAGE(AA10,AE10)&gt;1.6,AVERAGE(AA10,AE10)&lt;=2.6),2,IF(AND(AVERAGE(AA10,AE10)&gt;2.6,AVERAGE(AA10,AE10)&lt;=3),3)))),"")</f>
        <v/>
      </c>
      <c r="BS10" s="125" t="str">
        <f t="shared" ref="BS10:BS32" si="32">IF($C10=BS$7,IF(SUM(AA10,AE10)=0,"",IF(AND(AVERAGE(AA10,AE10)&gt;=1,AVERAGE(AA10,AE10)&lt;=1.6),1,IF(AND(AVERAGE(AA10,AE10)&gt;1.6,AVERAGE(AA10,AE10)&lt;=2.6),2,IF(AND(AVERAGE(AA10,AE10)&gt;2.6,AVERAGE(AA10,AE10)&lt;=3),3)))),"")</f>
        <v/>
      </c>
      <c r="BT10" s="127" t="str">
        <f t="shared" ref="BT10:BT48" si="33">IF(AND(BU10="",BV10=""),"",AVERAGE(BU10:BV10))</f>
        <v/>
      </c>
      <c r="BU10" s="125" t="str">
        <f t="shared" ref="BU10:BU32" si="34">IF($C10=BU$7,IF(SUM(AI10)=0,"",IF(AND(AVERAGE(AI10)&gt;=1,AVERAGE(AI10)&lt;=1.6),1,IF(AND(AVERAGE(AI10)&gt;1.6,AVERAGE(AI10)&lt;=2.6),2,IF(AND(AVERAGE(AI10)&gt;2.6,AVERAGE(AI10)&lt;=3),3)))),"")</f>
        <v/>
      </c>
      <c r="BV10" s="125" t="str">
        <f t="shared" ref="BV10:BV32" si="35">IF($C10=BV$7,IF(SUM(AI10)=0,"",IF(AND(AVERAGE(AI10)&gt;=1,AVERAGE(AI10)&lt;=1.6),1,IF(AND(AVERAGE(AI10)&gt;1.6,AVERAGE(AI10)&lt;=2.6),2,IF(AND(AVERAGE(AI10)&gt;2.6,AVERAGE(AI10)&lt;=3),3)))),"")</f>
        <v/>
      </c>
      <c r="BW10" s="227"/>
      <c r="BX10" s="227"/>
    </row>
    <row r="11" spans="1:76" s="228" customFormat="1" ht="45" customHeight="1">
      <c r="A11" s="226">
        <f>'MAKLUMAT MURID'!A15</f>
        <v>3</v>
      </c>
      <c r="B11" s="225">
        <f>VLOOKUP(A11,'MAKLUMAT MURID'!$A$13:$I$52,2,FALSE)</f>
        <v>0</v>
      </c>
      <c r="C11" s="226" t="str">
        <f>VLOOKUP(A11,'MAKLUMAT MURID'!$A$13:$I$52,6,FALSE)</f>
        <v/>
      </c>
      <c r="D11" s="226">
        <f>VLOOKUP(A11,'MAKLUMAT MURID'!$A$13:$I$52,5,FALSE)</f>
        <v>0</v>
      </c>
      <c r="E11" s="38"/>
      <c r="F11" s="121"/>
      <c r="G11" s="38"/>
      <c r="H11" s="121"/>
      <c r="I11" s="38"/>
      <c r="J11" s="121"/>
      <c r="K11" s="38"/>
      <c r="L11" s="121"/>
      <c r="M11" s="38"/>
      <c r="N11" s="121"/>
      <c r="O11" s="38"/>
      <c r="P11" s="121"/>
      <c r="Q11" s="38"/>
      <c r="R11" s="121"/>
      <c r="S11" s="38"/>
      <c r="T11" s="121"/>
      <c r="U11" s="38"/>
      <c r="V11" s="121"/>
      <c r="W11" s="38"/>
      <c r="X11" s="121"/>
      <c r="Y11" s="38"/>
      <c r="Z11" s="121"/>
      <c r="AA11" s="38"/>
      <c r="AB11" s="121"/>
      <c r="AC11" s="38"/>
      <c r="AD11" s="121"/>
      <c r="AE11" s="38"/>
      <c r="AF11" s="121"/>
      <c r="AG11" s="38"/>
      <c r="AH11" s="121"/>
      <c r="AI11" s="38"/>
      <c r="AJ11" s="121"/>
      <c r="AK11" s="127" t="str">
        <f t="shared" si="0"/>
        <v/>
      </c>
      <c r="AL11" s="125" t="str">
        <f t="shared" si="1"/>
        <v/>
      </c>
      <c r="AM11" s="125" t="str">
        <f t="shared" si="2"/>
        <v/>
      </c>
      <c r="AN11" s="127" t="str">
        <f t="shared" si="3"/>
        <v/>
      </c>
      <c r="AO11" s="125" t="str">
        <f t="shared" si="4"/>
        <v/>
      </c>
      <c r="AP11" s="125" t="str">
        <f t="shared" si="5"/>
        <v/>
      </c>
      <c r="AQ11" s="127" t="str">
        <f t="shared" si="6"/>
        <v/>
      </c>
      <c r="AR11" s="125" t="str">
        <f t="shared" si="7"/>
        <v/>
      </c>
      <c r="AS11" s="125" t="str">
        <f t="shared" si="8"/>
        <v/>
      </c>
      <c r="AT11" s="127" t="str">
        <f t="shared" si="9"/>
        <v/>
      </c>
      <c r="AU11" s="125" t="str">
        <f t="shared" si="10"/>
        <v/>
      </c>
      <c r="AV11" s="125" t="str">
        <f t="shared" si="11"/>
        <v/>
      </c>
      <c r="AW11" s="127" t="str">
        <f t="shared" si="12"/>
        <v/>
      </c>
      <c r="AX11" s="125" t="str">
        <f t="shared" si="13"/>
        <v/>
      </c>
      <c r="AY11" s="125" t="str">
        <f t="shared" si="14"/>
        <v/>
      </c>
      <c r="AZ11" s="127" t="str">
        <f t="shared" si="15"/>
        <v/>
      </c>
      <c r="BA11" s="125" t="str">
        <f t="shared" si="16"/>
        <v/>
      </c>
      <c r="BB11" s="125" t="str">
        <f t="shared" si="17"/>
        <v/>
      </c>
      <c r="BC11" s="227"/>
      <c r="BD11" s="227"/>
      <c r="BE11" s="127" t="str">
        <f t="shared" si="18"/>
        <v/>
      </c>
      <c r="BF11" s="125" t="str">
        <f t="shared" si="19"/>
        <v/>
      </c>
      <c r="BG11" s="125" t="str">
        <f t="shared" si="20"/>
        <v/>
      </c>
      <c r="BH11" s="127" t="str">
        <f t="shared" si="21"/>
        <v/>
      </c>
      <c r="BI11" s="125" t="str">
        <f t="shared" si="22"/>
        <v/>
      </c>
      <c r="BJ11" s="125" t="str">
        <f t="shared" si="23"/>
        <v/>
      </c>
      <c r="BK11" s="127" t="str">
        <f t="shared" si="24"/>
        <v/>
      </c>
      <c r="BL11" s="125" t="str">
        <f t="shared" si="25"/>
        <v/>
      </c>
      <c r="BM11" s="125" t="str">
        <f t="shared" si="26"/>
        <v/>
      </c>
      <c r="BN11" s="127" t="str">
        <f t="shared" si="27"/>
        <v/>
      </c>
      <c r="BO11" s="125" t="str">
        <f t="shared" si="28"/>
        <v/>
      </c>
      <c r="BP11" s="125" t="str">
        <f t="shared" si="29"/>
        <v/>
      </c>
      <c r="BQ11" s="127" t="str">
        <f t="shared" si="30"/>
        <v/>
      </c>
      <c r="BR11" s="125" t="str">
        <f t="shared" si="31"/>
        <v/>
      </c>
      <c r="BS11" s="125" t="str">
        <f t="shared" si="32"/>
        <v/>
      </c>
      <c r="BT11" s="127" t="str">
        <f t="shared" si="33"/>
        <v/>
      </c>
      <c r="BU11" s="125" t="str">
        <f t="shared" si="34"/>
        <v/>
      </c>
      <c r="BV11" s="125" t="str">
        <f t="shared" si="35"/>
        <v/>
      </c>
      <c r="BW11" s="227"/>
      <c r="BX11" s="227"/>
    </row>
    <row r="12" spans="1:76" s="228" customFormat="1" ht="45" customHeight="1">
      <c r="A12" s="226">
        <f>'MAKLUMAT MURID'!A16</f>
        <v>4</v>
      </c>
      <c r="B12" s="225">
        <f>VLOOKUP(A12,'MAKLUMAT MURID'!$A$13:$I$52,2,FALSE)</f>
        <v>0</v>
      </c>
      <c r="C12" s="226" t="str">
        <f>VLOOKUP(A12,'MAKLUMAT MURID'!$A$13:$I$52,6,FALSE)</f>
        <v/>
      </c>
      <c r="D12" s="226">
        <f>VLOOKUP(A12,'MAKLUMAT MURID'!$A$13:$I$52,5,FALSE)</f>
        <v>0</v>
      </c>
      <c r="E12" s="38"/>
      <c r="F12" s="121"/>
      <c r="G12" s="38"/>
      <c r="H12" s="121"/>
      <c r="I12" s="38"/>
      <c r="J12" s="121"/>
      <c r="K12" s="38"/>
      <c r="L12" s="121"/>
      <c r="M12" s="38"/>
      <c r="N12" s="121"/>
      <c r="O12" s="38"/>
      <c r="P12" s="121"/>
      <c r="Q12" s="38"/>
      <c r="R12" s="121"/>
      <c r="S12" s="38"/>
      <c r="T12" s="121"/>
      <c r="U12" s="38"/>
      <c r="V12" s="121"/>
      <c r="W12" s="38"/>
      <c r="X12" s="121"/>
      <c r="Y12" s="38"/>
      <c r="Z12" s="121"/>
      <c r="AA12" s="38"/>
      <c r="AB12" s="121"/>
      <c r="AC12" s="38"/>
      <c r="AD12" s="121"/>
      <c r="AE12" s="38"/>
      <c r="AF12" s="121"/>
      <c r="AG12" s="38"/>
      <c r="AH12" s="121"/>
      <c r="AI12" s="38"/>
      <c r="AJ12" s="121"/>
      <c r="AK12" s="127" t="str">
        <f t="shared" si="0"/>
        <v/>
      </c>
      <c r="AL12" s="125" t="str">
        <f t="shared" si="1"/>
        <v/>
      </c>
      <c r="AM12" s="125" t="str">
        <f t="shared" si="2"/>
        <v/>
      </c>
      <c r="AN12" s="127" t="str">
        <f t="shared" si="3"/>
        <v/>
      </c>
      <c r="AO12" s="125" t="str">
        <f t="shared" si="4"/>
        <v/>
      </c>
      <c r="AP12" s="125" t="str">
        <f t="shared" si="5"/>
        <v/>
      </c>
      <c r="AQ12" s="127" t="str">
        <f t="shared" si="6"/>
        <v/>
      </c>
      <c r="AR12" s="125" t="str">
        <f t="shared" si="7"/>
        <v/>
      </c>
      <c r="AS12" s="125" t="str">
        <f t="shared" si="8"/>
        <v/>
      </c>
      <c r="AT12" s="127" t="str">
        <f t="shared" si="9"/>
        <v/>
      </c>
      <c r="AU12" s="125" t="str">
        <f t="shared" si="10"/>
        <v/>
      </c>
      <c r="AV12" s="125" t="str">
        <f t="shared" si="11"/>
        <v/>
      </c>
      <c r="AW12" s="127" t="str">
        <f t="shared" si="12"/>
        <v/>
      </c>
      <c r="AX12" s="125" t="str">
        <f t="shared" si="13"/>
        <v/>
      </c>
      <c r="AY12" s="125" t="str">
        <f t="shared" si="14"/>
        <v/>
      </c>
      <c r="AZ12" s="127" t="str">
        <f t="shared" si="15"/>
        <v/>
      </c>
      <c r="BA12" s="125" t="str">
        <f t="shared" si="16"/>
        <v/>
      </c>
      <c r="BB12" s="125" t="str">
        <f t="shared" si="17"/>
        <v/>
      </c>
      <c r="BC12" s="227"/>
      <c r="BD12" s="227"/>
      <c r="BE12" s="127" t="str">
        <f t="shared" si="18"/>
        <v/>
      </c>
      <c r="BF12" s="125" t="str">
        <f t="shared" si="19"/>
        <v/>
      </c>
      <c r="BG12" s="125" t="str">
        <f t="shared" si="20"/>
        <v/>
      </c>
      <c r="BH12" s="127" t="str">
        <f t="shared" si="21"/>
        <v/>
      </c>
      <c r="BI12" s="125" t="str">
        <f t="shared" si="22"/>
        <v/>
      </c>
      <c r="BJ12" s="125" t="str">
        <f t="shared" si="23"/>
        <v/>
      </c>
      <c r="BK12" s="127" t="str">
        <f t="shared" si="24"/>
        <v/>
      </c>
      <c r="BL12" s="125" t="str">
        <f t="shared" si="25"/>
        <v/>
      </c>
      <c r="BM12" s="125" t="str">
        <f t="shared" si="26"/>
        <v/>
      </c>
      <c r="BN12" s="127" t="str">
        <f t="shared" si="27"/>
        <v/>
      </c>
      <c r="BO12" s="125" t="str">
        <f t="shared" si="28"/>
        <v/>
      </c>
      <c r="BP12" s="125" t="str">
        <f t="shared" si="29"/>
        <v/>
      </c>
      <c r="BQ12" s="127" t="str">
        <f t="shared" si="30"/>
        <v/>
      </c>
      <c r="BR12" s="125" t="str">
        <f t="shared" si="31"/>
        <v/>
      </c>
      <c r="BS12" s="125" t="str">
        <f t="shared" si="32"/>
        <v/>
      </c>
      <c r="BT12" s="127" t="str">
        <f t="shared" si="33"/>
        <v/>
      </c>
      <c r="BU12" s="125" t="str">
        <f t="shared" si="34"/>
        <v/>
      </c>
      <c r="BV12" s="125" t="str">
        <f t="shared" si="35"/>
        <v/>
      </c>
      <c r="BW12" s="227"/>
      <c r="BX12" s="227"/>
    </row>
    <row r="13" spans="1:76" s="228" customFormat="1" ht="45" customHeight="1">
      <c r="A13" s="226">
        <f>'MAKLUMAT MURID'!A17</f>
        <v>5</v>
      </c>
      <c r="B13" s="225">
        <f>VLOOKUP(A13,'MAKLUMAT MURID'!$A$13:$I$52,2,FALSE)</f>
        <v>0</v>
      </c>
      <c r="C13" s="226" t="str">
        <f>VLOOKUP(A13,'MAKLUMAT MURID'!$A$13:$I$52,6,FALSE)</f>
        <v/>
      </c>
      <c r="D13" s="226">
        <f>VLOOKUP(A13,'MAKLUMAT MURID'!$A$13:$I$52,5,FALSE)</f>
        <v>0</v>
      </c>
      <c r="E13" s="38"/>
      <c r="F13" s="121"/>
      <c r="G13" s="38"/>
      <c r="H13" s="121"/>
      <c r="I13" s="38"/>
      <c r="J13" s="121"/>
      <c r="K13" s="38"/>
      <c r="L13" s="121"/>
      <c r="M13" s="38"/>
      <c r="N13" s="121"/>
      <c r="O13" s="38"/>
      <c r="P13" s="121"/>
      <c r="Q13" s="38"/>
      <c r="R13" s="121"/>
      <c r="S13" s="38"/>
      <c r="T13" s="121"/>
      <c r="U13" s="38"/>
      <c r="V13" s="121"/>
      <c r="W13" s="38"/>
      <c r="X13" s="121"/>
      <c r="Y13" s="38"/>
      <c r="Z13" s="121"/>
      <c r="AA13" s="38"/>
      <c r="AB13" s="121"/>
      <c r="AC13" s="38"/>
      <c r="AD13" s="121"/>
      <c r="AE13" s="38"/>
      <c r="AF13" s="121"/>
      <c r="AG13" s="38"/>
      <c r="AH13" s="121"/>
      <c r="AI13" s="38"/>
      <c r="AJ13" s="121"/>
      <c r="AK13" s="127" t="str">
        <f t="shared" si="0"/>
        <v/>
      </c>
      <c r="AL13" s="125" t="str">
        <f t="shared" si="1"/>
        <v/>
      </c>
      <c r="AM13" s="125" t="str">
        <f t="shared" si="2"/>
        <v/>
      </c>
      <c r="AN13" s="127" t="str">
        <f t="shared" si="3"/>
        <v/>
      </c>
      <c r="AO13" s="125" t="str">
        <f t="shared" si="4"/>
        <v/>
      </c>
      <c r="AP13" s="125" t="str">
        <f t="shared" si="5"/>
        <v/>
      </c>
      <c r="AQ13" s="127" t="str">
        <f t="shared" si="6"/>
        <v/>
      </c>
      <c r="AR13" s="125" t="str">
        <f t="shared" si="7"/>
        <v/>
      </c>
      <c r="AS13" s="125" t="str">
        <f t="shared" si="8"/>
        <v/>
      </c>
      <c r="AT13" s="127" t="str">
        <f t="shared" si="9"/>
        <v/>
      </c>
      <c r="AU13" s="125" t="str">
        <f t="shared" si="10"/>
        <v/>
      </c>
      <c r="AV13" s="125" t="str">
        <f t="shared" si="11"/>
        <v/>
      </c>
      <c r="AW13" s="127" t="str">
        <f t="shared" si="12"/>
        <v/>
      </c>
      <c r="AX13" s="125" t="str">
        <f t="shared" si="13"/>
        <v/>
      </c>
      <c r="AY13" s="125" t="str">
        <f t="shared" si="14"/>
        <v/>
      </c>
      <c r="AZ13" s="127" t="str">
        <f t="shared" si="15"/>
        <v/>
      </c>
      <c r="BA13" s="125" t="str">
        <f t="shared" si="16"/>
        <v/>
      </c>
      <c r="BB13" s="125" t="str">
        <f t="shared" si="17"/>
        <v/>
      </c>
      <c r="BC13" s="227"/>
      <c r="BD13" s="227"/>
      <c r="BE13" s="127" t="str">
        <f t="shared" si="18"/>
        <v/>
      </c>
      <c r="BF13" s="125" t="str">
        <f t="shared" si="19"/>
        <v/>
      </c>
      <c r="BG13" s="125" t="str">
        <f t="shared" si="20"/>
        <v/>
      </c>
      <c r="BH13" s="127" t="str">
        <f t="shared" si="21"/>
        <v/>
      </c>
      <c r="BI13" s="125" t="str">
        <f t="shared" si="22"/>
        <v/>
      </c>
      <c r="BJ13" s="125" t="str">
        <f t="shared" si="23"/>
        <v/>
      </c>
      <c r="BK13" s="127" t="str">
        <f t="shared" si="24"/>
        <v/>
      </c>
      <c r="BL13" s="125" t="str">
        <f t="shared" si="25"/>
        <v/>
      </c>
      <c r="BM13" s="125" t="str">
        <f t="shared" si="26"/>
        <v/>
      </c>
      <c r="BN13" s="127" t="str">
        <f t="shared" si="27"/>
        <v/>
      </c>
      <c r="BO13" s="125" t="str">
        <f t="shared" si="28"/>
        <v/>
      </c>
      <c r="BP13" s="125" t="str">
        <f t="shared" si="29"/>
        <v/>
      </c>
      <c r="BQ13" s="127" t="str">
        <f t="shared" si="30"/>
        <v/>
      </c>
      <c r="BR13" s="125" t="str">
        <f t="shared" si="31"/>
        <v/>
      </c>
      <c r="BS13" s="125" t="str">
        <f t="shared" si="32"/>
        <v/>
      </c>
      <c r="BT13" s="127" t="str">
        <f t="shared" si="33"/>
        <v/>
      </c>
      <c r="BU13" s="125" t="str">
        <f t="shared" si="34"/>
        <v/>
      </c>
      <c r="BV13" s="125" t="str">
        <f t="shared" si="35"/>
        <v/>
      </c>
      <c r="BW13" s="227"/>
      <c r="BX13" s="227"/>
    </row>
    <row r="14" spans="1:76" s="228" customFormat="1" ht="45" customHeight="1">
      <c r="A14" s="226">
        <f>'MAKLUMAT MURID'!A18</f>
        <v>6</v>
      </c>
      <c r="B14" s="225">
        <f>VLOOKUP(A14,'MAKLUMAT MURID'!$A$13:$I$52,2,FALSE)</f>
        <v>0</v>
      </c>
      <c r="C14" s="226" t="str">
        <f>VLOOKUP(A14,'MAKLUMAT MURID'!$A$13:$I$52,6,FALSE)</f>
        <v/>
      </c>
      <c r="D14" s="226">
        <f>VLOOKUP(A14,'MAKLUMAT MURID'!$A$13:$I$52,5,FALSE)</f>
        <v>0</v>
      </c>
      <c r="E14" s="38"/>
      <c r="F14" s="121"/>
      <c r="G14" s="38"/>
      <c r="H14" s="121"/>
      <c r="I14" s="38"/>
      <c r="J14" s="121"/>
      <c r="K14" s="38"/>
      <c r="L14" s="121"/>
      <c r="M14" s="38"/>
      <c r="N14" s="121"/>
      <c r="O14" s="38"/>
      <c r="P14" s="121"/>
      <c r="Q14" s="38"/>
      <c r="R14" s="121"/>
      <c r="S14" s="38"/>
      <c r="T14" s="121"/>
      <c r="U14" s="38"/>
      <c r="V14" s="121"/>
      <c r="W14" s="38"/>
      <c r="X14" s="121"/>
      <c r="Y14" s="38"/>
      <c r="Z14" s="121"/>
      <c r="AA14" s="38"/>
      <c r="AB14" s="121"/>
      <c r="AC14" s="38"/>
      <c r="AD14" s="121"/>
      <c r="AE14" s="38"/>
      <c r="AF14" s="121"/>
      <c r="AG14" s="38"/>
      <c r="AH14" s="121"/>
      <c r="AI14" s="38"/>
      <c r="AJ14" s="121"/>
      <c r="AK14" s="127" t="str">
        <f t="shared" si="0"/>
        <v/>
      </c>
      <c r="AL14" s="125" t="str">
        <f t="shared" si="1"/>
        <v/>
      </c>
      <c r="AM14" s="125" t="str">
        <f t="shared" si="2"/>
        <v/>
      </c>
      <c r="AN14" s="127" t="str">
        <f t="shared" si="3"/>
        <v/>
      </c>
      <c r="AO14" s="125" t="str">
        <f t="shared" si="4"/>
        <v/>
      </c>
      <c r="AP14" s="125" t="str">
        <f t="shared" si="5"/>
        <v/>
      </c>
      <c r="AQ14" s="127" t="str">
        <f t="shared" si="6"/>
        <v/>
      </c>
      <c r="AR14" s="125" t="str">
        <f t="shared" si="7"/>
        <v/>
      </c>
      <c r="AS14" s="125" t="str">
        <f t="shared" si="8"/>
        <v/>
      </c>
      <c r="AT14" s="127" t="str">
        <f t="shared" si="9"/>
        <v/>
      </c>
      <c r="AU14" s="125" t="str">
        <f t="shared" si="10"/>
        <v/>
      </c>
      <c r="AV14" s="125" t="str">
        <f t="shared" si="11"/>
        <v/>
      </c>
      <c r="AW14" s="127" t="str">
        <f t="shared" si="12"/>
        <v/>
      </c>
      <c r="AX14" s="125" t="str">
        <f t="shared" si="13"/>
        <v/>
      </c>
      <c r="AY14" s="125" t="str">
        <f t="shared" si="14"/>
        <v/>
      </c>
      <c r="AZ14" s="127" t="str">
        <f t="shared" si="15"/>
        <v/>
      </c>
      <c r="BA14" s="125" t="str">
        <f t="shared" si="16"/>
        <v/>
      </c>
      <c r="BB14" s="125" t="str">
        <f t="shared" si="17"/>
        <v/>
      </c>
      <c r="BC14" s="227"/>
      <c r="BD14" s="227"/>
      <c r="BE14" s="127" t="str">
        <f t="shared" si="18"/>
        <v/>
      </c>
      <c r="BF14" s="125" t="str">
        <f t="shared" si="19"/>
        <v/>
      </c>
      <c r="BG14" s="125" t="str">
        <f t="shared" si="20"/>
        <v/>
      </c>
      <c r="BH14" s="127" t="str">
        <f t="shared" si="21"/>
        <v/>
      </c>
      <c r="BI14" s="125" t="str">
        <f t="shared" si="22"/>
        <v/>
      </c>
      <c r="BJ14" s="125" t="str">
        <f t="shared" si="23"/>
        <v/>
      </c>
      <c r="BK14" s="127" t="str">
        <f t="shared" si="24"/>
        <v/>
      </c>
      <c r="BL14" s="125" t="str">
        <f t="shared" si="25"/>
        <v/>
      </c>
      <c r="BM14" s="125" t="str">
        <f t="shared" si="26"/>
        <v/>
      </c>
      <c r="BN14" s="127" t="str">
        <f t="shared" si="27"/>
        <v/>
      </c>
      <c r="BO14" s="125" t="str">
        <f t="shared" si="28"/>
        <v/>
      </c>
      <c r="BP14" s="125" t="str">
        <f t="shared" si="29"/>
        <v/>
      </c>
      <c r="BQ14" s="127" t="str">
        <f t="shared" si="30"/>
        <v/>
      </c>
      <c r="BR14" s="125" t="str">
        <f t="shared" si="31"/>
        <v/>
      </c>
      <c r="BS14" s="125" t="str">
        <f t="shared" si="32"/>
        <v/>
      </c>
      <c r="BT14" s="127" t="str">
        <f t="shared" si="33"/>
        <v/>
      </c>
      <c r="BU14" s="125" t="str">
        <f t="shared" si="34"/>
        <v/>
      </c>
      <c r="BV14" s="125" t="str">
        <f t="shared" si="35"/>
        <v/>
      </c>
      <c r="BW14" s="227"/>
      <c r="BX14" s="227"/>
    </row>
    <row r="15" spans="1:76" s="228" customFormat="1" ht="45" customHeight="1">
      <c r="A15" s="226">
        <f>'MAKLUMAT MURID'!A19</f>
        <v>7</v>
      </c>
      <c r="B15" s="225">
        <f>VLOOKUP(A15,'MAKLUMAT MURID'!$A$13:$I$52,2,FALSE)</f>
        <v>0</v>
      </c>
      <c r="C15" s="226" t="str">
        <f>VLOOKUP(A15,'MAKLUMAT MURID'!$A$13:$I$52,6,FALSE)</f>
        <v/>
      </c>
      <c r="D15" s="226">
        <f>VLOOKUP(A15,'MAKLUMAT MURID'!$A$13:$I$52,5,FALSE)</f>
        <v>0</v>
      </c>
      <c r="E15" s="38"/>
      <c r="F15" s="121"/>
      <c r="G15" s="38"/>
      <c r="H15" s="121"/>
      <c r="I15" s="38"/>
      <c r="J15" s="121"/>
      <c r="K15" s="38"/>
      <c r="L15" s="121"/>
      <c r="M15" s="38"/>
      <c r="N15" s="121"/>
      <c r="O15" s="38"/>
      <c r="P15" s="121"/>
      <c r="Q15" s="38"/>
      <c r="R15" s="121"/>
      <c r="S15" s="38"/>
      <c r="T15" s="121"/>
      <c r="U15" s="38"/>
      <c r="V15" s="121"/>
      <c r="W15" s="38"/>
      <c r="X15" s="121"/>
      <c r="Y15" s="38"/>
      <c r="Z15" s="121"/>
      <c r="AA15" s="38"/>
      <c r="AB15" s="121"/>
      <c r="AC15" s="38"/>
      <c r="AD15" s="121"/>
      <c r="AE15" s="38"/>
      <c r="AF15" s="121"/>
      <c r="AG15" s="38"/>
      <c r="AH15" s="121"/>
      <c r="AI15" s="38"/>
      <c r="AJ15" s="121"/>
      <c r="AK15" s="127" t="str">
        <f t="shared" si="0"/>
        <v/>
      </c>
      <c r="AL15" s="125" t="str">
        <f t="shared" si="1"/>
        <v/>
      </c>
      <c r="AM15" s="125" t="str">
        <f t="shared" si="2"/>
        <v/>
      </c>
      <c r="AN15" s="127" t="str">
        <f t="shared" si="3"/>
        <v/>
      </c>
      <c r="AO15" s="125" t="str">
        <f t="shared" si="4"/>
        <v/>
      </c>
      <c r="AP15" s="125" t="str">
        <f t="shared" si="5"/>
        <v/>
      </c>
      <c r="AQ15" s="127" t="str">
        <f t="shared" si="6"/>
        <v/>
      </c>
      <c r="AR15" s="125" t="str">
        <f t="shared" si="7"/>
        <v/>
      </c>
      <c r="AS15" s="125" t="str">
        <f t="shared" si="8"/>
        <v/>
      </c>
      <c r="AT15" s="127" t="str">
        <f t="shared" si="9"/>
        <v/>
      </c>
      <c r="AU15" s="125" t="str">
        <f t="shared" si="10"/>
        <v/>
      </c>
      <c r="AV15" s="125" t="str">
        <f t="shared" si="11"/>
        <v/>
      </c>
      <c r="AW15" s="127" t="str">
        <f t="shared" si="12"/>
        <v/>
      </c>
      <c r="AX15" s="125" t="str">
        <f t="shared" si="13"/>
        <v/>
      </c>
      <c r="AY15" s="125" t="str">
        <f t="shared" si="14"/>
        <v/>
      </c>
      <c r="AZ15" s="127" t="str">
        <f t="shared" si="15"/>
        <v/>
      </c>
      <c r="BA15" s="125" t="str">
        <f t="shared" si="16"/>
        <v/>
      </c>
      <c r="BB15" s="125" t="str">
        <f t="shared" si="17"/>
        <v/>
      </c>
      <c r="BC15" s="227"/>
      <c r="BD15" s="227"/>
      <c r="BE15" s="127" t="str">
        <f t="shared" si="18"/>
        <v/>
      </c>
      <c r="BF15" s="125" t="str">
        <f t="shared" si="19"/>
        <v/>
      </c>
      <c r="BG15" s="125" t="str">
        <f t="shared" si="20"/>
        <v/>
      </c>
      <c r="BH15" s="127" t="str">
        <f t="shared" si="21"/>
        <v/>
      </c>
      <c r="BI15" s="125" t="str">
        <f t="shared" si="22"/>
        <v/>
      </c>
      <c r="BJ15" s="125" t="str">
        <f t="shared" si="23"/>
        <v/>
      </c>
      <c r="BK15" s="127" t="str">
        <f t="shared" si="24"/>
        <v/>
      </c>
      <c r="BL15" s="125" t="str">
        <f t="shared" si="25"/>
        <v/>
      </c>
      <c r="BM15" s="125" t="str">
        <f t="shared" si="26"/>
        <v/>
      </c>
      <c r="BN15" s="127" t="str">
        <f t="shared" si="27"/>
        <v/>
      </c>
      <c r="BO15" s="125" t="str">
        <f t="shared" si="28"/>
        <v/>
      </c>
      <c r="BP15" s="125" t="str">
        <f t="shared" si="29"/>
        <v/>
      </c>
      <c r="BQ15" s="127" t="str">
        <f t="shared" si="30"/>
        <v/>
      </c>
      <c r="BR15" s="125" t="str">
        <f t="shared" si="31"/>
        <v/>
      </c>
      <c r="BS15" s="125" t="str">
        <f t="shared" si="32"/>
        <v/>
      </c>
      <c r="BT15" s="127" t="str">
        <f t="shared" si="33"/>
        <v/>
      </c>
      <c r="BU15" s="125" t="str">
        <f t="shared" si="34"/>
        <v/>
      </c>
      <c r="BV15" s="125" t="str">
        <f t="shared" si="35"/>
        <v/>
      </c>
      <c r="BW15" s="227"/>
      <c r="BX15" s="227"/>
    </row>
    <row r="16" spans="1:76" s="228" customFormat="1" ht="45" customHeight="1">
      <c r="A16" s="226">
        <f>'MAKLUMAT MURID'!A20</f>
        <v>8</v>
      </c>
      <c r="B16" s="225">
        <f>VLOOKUP(A16,'MAKLUMAT MURID'!$A$13:$I$52,2,FALSE)</f>
        <v>0</v>
      </c>
      <c r="C16" s="226" t="str">
        <f>VLOOKUP(A16,'MAKLUMAT MURID'!$A$13:$I$52,6,FALSE)</f>
        <v/>
      </c>
      <c r="D16" s="226">
        <f>VLOOKUP(A16,'MAKLUMAT MURID'!$A$13:$I$52,5,FALSE)</f>
        <v>0</v>
      </c>
      <c r="E16" s="38"/>
      <c r="F16" s="121"/>
      <c r="G16" s="38"/>
      <c r="H16" s="121"/>
      <c r="I16" s="38"/>
      <c r="J16" s="121"/>
      <c r="K16" s="38"/>
      <c r="L16" s="121"/>
      <c r="M16" s="38"/>
      <c r="N16" s="121"/>
      <c r="O16" s="38"/>
      <c r="P16" s="121"/>
      <c r="Q16" s="38"/>
      <c r="R16" s="121"/>
      <c r="S16" s="38"/>
      <c r="T16" s="121"/>
      <c r="U16" s="38"/>
      <c r="V16" s="121"/>
      <c r="W16" s="38"/>
      <c r="X16" s="121"/>
      <c r="Y16" s="38"/>
      <c r="Z16" s="121"/>
      <c r="AA16" s="38"/>
      <c r="AB16" s="121"/>
      <c r="AC16" s="38"/>
      <c r="AD16" s="121"/>
      <c r="AE16" s="38"/>
      <c r="AF16" s="121"/>
      <c r="AG16" s="38"/>
      <c r="AH16" s="121"/>
      <c r="AI16" s="38"/>
      <c r="AJ16" s="121"/>
      <c r="AK16" s="127" t="str">
        <f t="shared" si="0"/>
        <v/>
      </c>
      <c r="AL16" s="125" t="str">
        <f t="shared" si="1"/>
        <v/>
      </c>
      <c r="AM16" s="125" t="str">
        <f t="shared" si="2"/>
        <v/>
      </c>
      <c r="AN16" s="127" t="str">
        <f t="shared" si="3"/>
        <v/>
      </c>
      <c r="AO16" s="125" t="str">
        <f t="shared" si="4"/>
        <v/>
      </c>
      <c r="AP16" s="125" t="str">
        <f t="shared" si="5"/>
        <v/>
      </c>
      <c r="AQ16" s="127" t="str">
        <f t="shared" si="6"/>
        <v/>
      </c>
      <c r="AR16" s="125" t="str">
        <f t="shared" si="7"/>
        <v/>
      </c>
      <c r="AS16" s="125" t="str">
        <f t="shared" si="8"/>
        <v/>
      </c>
      <c r="AT16" s="127" t="str">
        <f t="shared" si="9"/>
        <v/>
      </c>
      <c r="AU16" s="125" t="str">
        <f t="shared" si="10"/>
        <v/>
      </c>
      <c r="AV16" s="125" t="str">
        <f t="shared" si="11"/>
        <v/>
      </c>
      <c r="AW16" s="127" t="str">
        <f t="shared" si="12"/>
        <v/>
      </c>
      <c r="AX16" s="125" t="str">
        <f t="shared" si="13"/>
        <v/>
      </c>
      <c r="AY16" s="125" t="str">
        <f t="shared" si="14"/>
        <v/>
      </c>
      <c r="AZ16" s="127" t="str">
        <f t="shared" si="15"/>
        <v/>
      </c>
      <c r="BA16" s="125" t="str">
        <f t="shared" si="16"/>
        <v/>
      </c>
      <c r="BB16" s="125" t="str">
        <f t="shared" si="17"/>
        <v/>
      </c>
      <c r="BC16" s="227"/>
      <c r="BD16" s="227"/>
      <c r="BE16" s="127" t="str">
        <f t="shared" si="18"/>
        <v/>
      </c>
      <c r="BF16" s="125" t="str">
        <f t="shared" si="19"/>
        <v/>
      </c>
      <c r="BG16" s="125" t="str">
        <f t="shared" si="20"/>
        <v/>
      </c>
      <c r="BH16" s="127" t="str">
        <f t="shared" si="21"/>
        <v/>
      </c>
      <c r="BI16" s="125" t="str">
        <f t="shared" si="22"/>
        <v/>
      </c>
      <c r="BJ16" s="125" t="str">
        <f t="shared" si="23"/>
        <v/>
      </c>
      <c r="BK16" s="127" t="str">
        <f t="shared" si="24"/>
        <v/>
      </c>
      <c r="BL16" s="125" t="str">
        <f t="shared" si="25"/>
        <v/>
      </c>
      <c r="BM16" s="125" t="str">
        <f t="shared" si="26"/>
        <v/>
      </c>
      <c r="BN16" s="127" t="str">
        <f t="shared" si="27"/>
        <v/>
      </c>
      <c r="BO16" s="125" t="str">
        <f t="shared" si="28"/>
        <v/>
      </c>
      <c r="BP16" s="125" t="str">
        <f t="shared" si="29"/>
        <v/>
      </c>
      <c r="BQ16" s="127" t="str">
        <f t="shared" si="30"/>
        <v/>
      </c>
      <c r="BR16" s="125" t="str">
        <f t="shared" si="31"/>
        <v/>
      </c>
      <c r="BS16" s="125" t="str">
        <f t="shared" si="32"/>
        <v/>
      </c>
      <c r="BT16" s="127" t="str">
        <f t="shared" si="33"/>
        <v/>
      </c>
      <c r="BU16" s="125" t="str">
        <f t="shared" si="34"/>
        <v/>
      </c>
      <c r="BV16" s="125" t="str">
        <f t="shared" si="35"/>
        <v/>
      </c>
      <c r="BW16" s="227"/>
      <c r="BX16" s="227"/>
    </row>
    <row r="17" spans="1:76" s="228" customFormat="1" ht="45" customHeight="1">
      <c r="A17" s="226">
        <f>'MAKLUMAT MURID'!A21</f>
        <v>9</v>
      </c>
      <c r="B17" s="225">
        <f>VLOOKUP(A17,'MAKLUMAT MURID'!$A$13:$I$52,2,FALSE)</f>
        <v>0</v>
      </c>
      <c r="C17" s="226" t="str">
        <f>VLOOKUP(A17,'MAKLUMAT MURID'!$A$13:$I$52,6,FALSE)</f>
        <v/>
      </c>
      <c r="D17" s="226">
        <f>VLOOKUP(A17,'MAKLUMAT MURID'!$A$13:$I$52,5,FALSE)</f>
        <v>0</v>
      </c>
      <c r="E17" s="38"/>
      <c r="F17" s="121"/>
      <c r="G17" s="38"/>
      <c r="H17" s="121"/>
      <c r="I17" s="38"/>
      <c r="J17" s="121"/>
      <c r="K17" s="38"/>
      <c r="L17" s="121"/>
      <c r="M17" s="38"/>
      <c r="N17" s="121"/>
      <c r="O17" s="38"/>
      <c r="P17" s="121"/>
      <c r="Q17" s="38"/>
      <c r="R17" s="121"/>
      <c r="S17" s="38"/>
      <c r="T17" s="121"/>
      <c r="U17" s="38"/>
      <c r="V17" s="121"/>
      <c r="W17" s="38"/>
      <c r="X17" s="121"/>
      <c r="Y17" s="38"/>
      <c r="Z17" s="121"/>
      <c r="AA17" s="38"/>
      <c r="AB17" s="121"/>
      <c r="AC17" s="38"/>
      <c r="AD17" s="121"/>
      <c r="AE17" s="38"/>
      <c r="AF17" s="121"/>
      <c r="AG17" s="38"/>
      <c r="AH17" s="121"/>
      <c r="AI17" s="38"/>
      <c r="AJ17" s="121"/>
      <c r="AK17" s="127" t="str">
        <f t="shared" si="0"/>
        <v/>
      </c>
      <c r="AL17" s="125" t="str">
        <f t="shared" si="1"/>
        <v/>
      </c>
      <c r="AM17" s="125" t="str">
        <f t="shared" si="2"/>
        <v/>
      </c>
      <c r="AN17" s="127" t="str">
        <f t="shared" si="3"/>
        <v/>
      </c>
      <c r="AO17" s="125" t="str">
        <f t="shared" si="4"/>
        <v/>
      </c>
      <c r="AP17" s="125" t="str">
        <f t="shared" si="5"/>
        <v/>
      </c>
      <c r="AQ17" s="127" t="str">
        <f t="shared" si="6"/>
        <v/>
      </c>
      <c r="AR17" s="125" t="str">
        <f t="shared" si="7"/>
        <v/>
      </c>
      <c r="AS17" s="125" t="str">
        <f t="shared" si="8"/>
        <v/>
      </c>
      <c r="AT17" s="127" t="str">
        <f t="shared" si="9"/>
        <v/>
      </c>
      <c r="AU17" s="125" t="str">
        <f t="shared" si="10"/>
        <v/>
      </c>
      <c r="AV17" s="125" t="str">
        <f t="shared" si="11"/>
        <v/>
      </c>
      <c r="AW17" s="127" t="str">
        <f t="shared" si="12"/>
        <v/>
      </c>
      <c r="AX17" s="125" t="str">
        <f t="shared" si="13"/>
        <v/>
      </c>
      <c r="AY17" s="125" t="str">
        <f t="shared" si="14"/>
        <v/>
      </c>
      <c r="AZ17" s="127" t="str">
        <f t="shared" si="15"/>
        <v/>
      </c>
      <c r="BA17" s="125" t="str">
        <f t="shared" si="16"/>
        <v/>
      </c>
      <c r="BB17" s="125" t="str">
        <f t="shared" si="17"/>
        <v/>
      </c>
      <c r="BC17" s="227"/>
      <c r="BD17" s="227"/>
      <c r="BE17" s="127" t="str">
        <f t="shared" si="18"/>
        <v/>
      </c>
      <c r="BF17" s="125" t="str">
        <f t="shared" si="19"/>
        <v/>
      </c>
      <c r="BG17" s="125" t="str">
        <f t="shared" si="20"/>
        <v/>
      </c>
      <c r="BH17" s="127" t="str">
        <f t="shared" si="21"/>
        <v/>
      </c>
      <c r="BI17" s="125" t="str">
        <f t="shared" si="22"/>
        <v/>
      </c>
      <c r="BJ17" s="125" t="str">
        <f t="shared" si="23"/>
        <v/>
      </c>
      <c r="BK17" s="127" t="str">
        <f t="shared" si="24"/>
        <v/>
      </c>
      <c r="BL17" s="125" t="str">
        <f t="shared" si="25"/>
        <v/>
      </c>
      <c r="BM17" s="125" t="str">
        <f t="shared" si="26"/>
        <v/>
      </c>
      <c r="BN17" s="127" t="str">
        <f t="shared" si="27"/>
        <v/>
      </c>
      <c r="BO17" s="125" t="str">
        <f t="shared" si="28"/>
        <v/>
      </c>
      <c r="BP17" s="125" t="str">
        <f t="shared" si="29"/>
        <v/>
      </c>
      <c r="BQ17" s="127" t="str">
        <f t="shared" si="30"/>
        <v/>
      </c>
      <c r="BR17" s="125" t="str">
        <f t="shared" si="31"/>
        <v/>
      </c>
      <c r="BS17" s="125" t="str">
        <f t="shared" si="32"/>
        <v/>
      </c>
      <c r="BT17" s="127" t="str">
        <f t="shared" si="33"/>
        <v/>
      </c>
      <c r="BU17" s="125" t="str">
        <f t="shared" si="34"/>
        <v/>
      </c>
      <c r="BV17" s="125" t="str">
        <f t="shared" si="35"/>
        <v/>
      </c>
      <c r="BW17" s="227"/>
      <c r="BX17" s="227"/>
    </row>
    <row r="18" spans="1:76" s="228" customFormat="1" ht="45" customHeight="1">
      <c r="A18" s="226">
        <f>'MAKLUMAT MURID'!A22</f>
        <v>10</v>
      </c>
      <c r="B18" s="225">
        <f>VLOOKUP(A18,'MAKLUMAT MURID'!$A$13:$I$52,2,FALSE)</f>
        <v>0</v>
      </c>
      <c r="C18" s="226" t="str">
        <f>VLOOKUP(A18,'MAKLUMAT MURID'!$A$13:$I$52,6,FALSE)</f>
        <v/>
      </c>
      <c r="D18" s="226">
        <f>VLOOKUP(A18,'MAKLUMAT MURID'!$A$13:$I$52,5,FALSE)</f>
        <v>0</v>
      </c>
      <c r="E18" s="38"/>
      <c r="F18" s="121"/>
      <c r="G18" s="38"/>
      <c r="H18" s="121"/>
      <c r="I18" s="38"/>
      <c r="J18" s="121"/>
      <c r="K18" s="38"/>
      <c r="L18" s="121"/>
      <c r="M18" s="38"/>
      <c r="N18" s="121"/>
      <c r="O18" s="38"/>
      <c r="P18" s="121"/>
      <c r="Q18" s="38"/>
      <c r="R18" s="121"/>
      <c r="S18" s="38"/>
      <c r="T18" s="121"/>
      <c r="U18" s="38"/>
      <c r="V18" s="121"/>
      <c r="W18" s="38"/>
      <c r="X18" s="121"/>
      <c r="Y18" s="38"/>
      <c r="Z18" s="121"/>
      <c r="AA18" s="38"/>
      <c r="AB18" s="121"/>
      <c r="AC18" s="38"/>
      <c r="AD18" s="121"/>
      <c r="AE18" s="38"/>
      <c r="AF18" s="121"/>
      <c r="AG18" s="38"/>
      <c r="AH18" s="121"/>
      <c r="AI18" s="38"/>
      <c r="AJ18" s="121"/>
      <c r="AK18" s="127" t="str">
        <f t="shared" si="0"/>
        <v/>
      </c>
      <c r="AL18" s="125" t="str">
        <f t="shared" si="1"/>
        <v/>
      </c>
      <c r="AM18" s="125" t="str">
        <f t="shared" si="2"/>
        <v/>
      </c>
      <c r="AN18" s="127" t="str">
        <f t="shared" si="3"/>
        <v/>
      </c>
      <c r="AO18" s="125" t="str">
        <f t="shared" si="4"/>
        <v/>
      </c>
      <c r="AP18" s="125" t="str">
        <f t="shared" si="5"/>
        <v/>
      </c>
      <c r="AQ18" s="127" t="str">
        <f t="shared" si="6"/>
        <v/>
      </c>
      <c r="AR18" s="125" t="str">
        <f t="shared" si="7"/>
        <v/>
      </c>
      <c r="AS18" s="125" t="str">
        <f t="shared" si="8"/>
        <v/>
      </c>
      <c r="AT18" s="127" t="str">
        <f t="shared" si="9"/>
        <v/>
      </c>
      <c r="AU18" s="125" t="str">
        <f t="shared" si="10"/>
        <v/>
      </c>
      <c r="AV18" s="125" t="str">
        <f t="shared" si="11"/>
        <v/>
      </c>
      <c r="AW18" s="127" t="str">
        <f t="shared" si="12"/>
        <v/>
      </c>
      <c r="AX18" s="125" t="str">
        <f t="shared" si="13"/>
        <v/>
      </c>
      <c r="AY18" s="125" t="str">
        <f t="shared" si="14"/>
        <v/>
      </c>
      <c r="AZ18" s="127" t="str">
        <f t="shared" si="15"/>
        <v/>
      </c>
      <c r="BA18" s="125" t="str">
        <f t="shared" si="16"/>
        <v/>
      </c>
      <c r="BB18" s="125" t="str">
        <f t="shared" si="17"/>
        <v/>
      </c>
      <c r="BC18" s="227"/>
      <c r="BD18" s="227"/>
      <c r="BE18" s="127" t="str">
        <f t="shared" si="18"/>
        <v/>
      </c>
      <c r="BF18" s="125" t="str">
        <f t="shared" si="19"/>
        <v/>
      </c>
      <c r="BG18" s="125" t="str">
        <f t="shared" si="20"/>
        <v/>
      </c>
      <c r="BH18" s="127" t="str">
        <f t="shared" si="21"/>
        <v/>
      </c>
      <c r="BI18" s="125" t="str">
        <f t="shared" si="22"/>
        <v/>
      </c>
      <c r="BJ18" s="125" t="str">
        <f t="shared" si="23"/>
        <v/>
      </c>
      <c r="BK18" s="127" t="str">
        <f t="shared" si="24"/>
        <v/>
      </c>
      <c r="BL18" s="125" t="str">
        <f t="shared" si="25"/>
        <v/>
      </c>
      <c r="BM18" s="125" t="str">
        <f t="shared" si="26"/>
        <v/>
      </c>
      <c r="BN18" s="127" t="str">
        <f t="shared" si="27"/>
        <v/>
      </c>
      <c r="BO18" s="125" t="str">
        <f t="shared" si="28"/>
        <v/>
      </c>
      <c r="BP18" s="125" t="str">
        <f t="shared" si="29"/>
        <v/>
      </c>
      <c r="BQ18" s="127" t="str">
        <f t="shared" si="30"/>
        <v/>
      </c>
      <c r="BR18" s="125" t="str">
        <f t="shared" si="31"/>
        <v/>
      </c>
      <c r="BS18" s="125" t="str">
        <f t="shared" si="32"/>
        <v/>
      </c>
      <c r="BT18" s="127" t="str">
        <f t="shared" si="33"/>
        <v/>
      </c>
      <c r="BU18" s="125" t="str">
        <f t="shared" si="34"/>
        <v/>
      </c>
      <c r="BV18" s="125" t="str">
        <f t="shared" si="35"/>
        <v/>
      </c>
      <c r="BW18" s="227"/>
      <c r="BX18" s="227"/>
    </row>
    <row r="19" spans="1:76" s="228" customFormat="1" ht="45" customHeight="1">
      <c r="A19" s="226">
        <f>'MAKLUMAT MURID'!A23</f>
        <v>11</v>
      </c>
      <c r="B19" s="225">
        <f>VLOOKUP(A19,'MAKLUMAT MURID'!$A$13:$I$52,2,FALSE)</f>
        <v>0</v>
      </c>
      <c r="C19" s="226" t="str">
        <f>VLOOKUP(A19,'MAKLUMAT MURID'!$A$13:$I$52,6,FALSE)</f>
        <v/>
      </c>
      <c r="D19" s="226">
        <f>VLOOKUP(A19,'MAKLUMAT MURID'!$A$13:$I$52,5,FALSE)</f>
        <v>0</v>
      </c>
      <c r="E19" s="38"/>
      <c r="F19" s="121"/>
      <c r="G19" s="38"/>
      <c r="H19" s="121"/>
      <c r="I19" s="38"/>
      <c r="J19" s="121"/>
      <c r="K19" s="38"/>
      <c r="L19" s="121"/>
      <c r="M19" s="38"/>
      <c r="N19" s="121"/>
      <c r="O19" s="38"/>
      <c r="P19" s="121"/>
      <c r="Q19" s="38"/>
      <c r="R19" s="121"/>
      <c r="S19" s="38"/>
      <c r="T19" s="121"/>
      <c r="U19" s="38"/>
      <c r="V19" s="121"/>
      <c r="W19" s="38"/>
      <c r="X19" s="121"/>
      <c r="Y19" s="38"/>
      <c r="Z19" s="121"/>
      <c r="AA19" s="38"/>
      <c r="AB19" s="121"/>
      <c r="AC19" s="38"/>
      <c r="AD19" s="121"/>
      <c r="AE19" s="38"/>
      <c r="AF19" s="121"/>
      <c r="AG19" s="38"/>
      <c r="AH19" s="121"/>
      <c r="AI19" s="38"/>
      <c r="AJ19" s="121"/>
      <c r="AK19" s="127" t="str">
        <f t="shared" si="0"/>
        <v/>
      </c>
      <c r="AL19" s="125" t="str">
        <f t="shared" si="1"/>
        <v/>
      </c>
      <c r="AM19" s="125" t="str">
        <f t="shared" si="2"/>
        <v/>
      </c>
      <c r="AN19" s="127" t="str">
        <f t="shared" si="3"/>
        <v/>
      </c>
      <c r="AO19" s="125" t="str">
        <f t="shared" si="4"/>
        <v/>
      </c>
      <c r="AP19" s="125" t="str">
        <f t="shared" si="5"/>
        <v/>
      </c>
      <c r="AQ19" s="127" t="str">
        <f t="shared" si="6"/>
        <v/>
      </c>
      <c r="AR19" s="125" t="str">
        <f t="shared" si="7"/>
        <v/>
      </c>
      <c r="AS19" s="125" t="str">
        <f t="shared" si="8"/>
        <v/>
      </c>
      <c r="AT19" s="127" t="str">
        <f t="shared" si="9"/>
        <v/>
      </c>
      <c r="AU19" s="125" t="str">
        <f t="shared" si="10"/>
        <v/>
      </c>
      <c r="AV19" s="125" t="str">
        <f t="shared" si="11"/>
        <v/>
      </c>
      <c r="AW19" s="127" t="str">
        <f t="shared" si="12"/>
        <v/>
      </c>
      <c r="AX19" s="125" t="str">
        <f t="shared" si="13"/>
        <v/>
      </c>
      <c r="AY19" s="125" t="str">
        <f t="shared" si="14"/>
        <v/>
      </c>
      <c r="AZ19" s="127" t="str">
        <f t="shared" si="15"/>
        <v/>
      </c>
      <c r="BA19" s="125" t="str">
        <f t="shared" si="16"/>
        <v/>
      </c>
      <c r="BB19" s="125" t="str">
        <f t="shared" si="17"/>
        <v/>
      </c>
      <c r="BC19" s="227"/>
      <c r="BD19" s="227"/>
      <c r="BE19" s="127" t="str">
        <f t="shared" si="18"/>
        <v/>
      </c>
      <c r="BF19" s="125" t="str">
        <f t="shared" si="19"/>
        <v/>
      </c>
      <c r="BG19" s="125" t="str">
        <f t="shared" si="20"/>
        <v/>
      </c>
      <c r="BH19" s="127" t="str">
        <f t="shared" si="21"/>
        <v/>
      </c>
      <c r="BI19" s="125" t="str">
        <f t="shared" si="22"/>
        <v/>
      </c>
      <c r="BJ19" s="125" t="str">
        <f t="shared" si="23"/>
        <v/>
      </c>
      <c r="BK19" s="127" t="str">
        <f t="shared" si="24"/>
        <v/>
      </c>
      <c r="BL19" s="125" t="str">
        <f t="shared" si="25"/>
        <v/>
      </c>
      <c r="BM19" s="125" t="str">
        <f t="shared" si="26"/>
        <v/>
      </c>
      <c r="BN19" s="127" t="str">
        <f t="shared" si="27"/>
        <v/>
      </c>
      <c r="BO19" s="125" t="str">
        <f t="shared" si="28"/>
        <v/>
      </c>
      <c r="BP19" s="125" t="str">
        <f t="shared" si="29"/>
        <v/>
      </c>
      <c r="BQ19" s="127" t="str">
        <f t="shared" si="30"/>
        <v/>
      </c>
      <c r="BR19" s="125" t="str">
        <f t="shared" si="31"/>
        <v/>
      </c>
      <c r="BS19" s="125" t="str">
        <f t="shared" si="32"/>
        <v/>
      </c>
      <c r="BT19" s="127" t="str">
        <f t="shared" si="33"/>
        <v/>
      </c>
      <c r="BU19" s="125" t="str">
        <f t="shared" si="34"/>
        <v/>
      </c>
      <c r="BV19" s="125" t="str">
        <f t="shared" si="35"/>
        <v/>
      </c>
      <c r="BW19" s="227"/>
      <c r="BX19" s="227"/>
    </row>
    <row r="20" spans="1:76" s="228" customFormat="1" ht="45" customHeight="1">
      <c r="A20" s="226">
        <f>'MAKLUMAT MURID'!A24</f>
        <v>12</v>
      </c>
      <c r="B20" s="225">
        <f>VLOOKUP(A20,'MAKLUMAT MURID'!$A$13:$I$52,2,FALSE)</f>
        <v>0</v>
      </c>
      <c r="C20" s="226" t="str">
        <f>VLOOKUP(A20,'MAKLUMAT MURID'!$A$13:$I$52,6,FALSE)</f>
        <v/>
      </c>
      <c r="D20" s="226">
        <f>VLOOKUP(A20,'MAKLUMAT MURID'!$A$13:$I$52,5,FALSE)</f>
        <v>0</v>
      </c>
      <c r="E20" s="38"/>
      <c r="F20" s="121"/>
      <c r="G20" s="38"/>
      <c r="H20" s="121"/>
      <c r="I20" s="38"/>
      <c r="J20" s="121"/>
      <c r="K20" s="38"/>
      <c r="L20" s="121"/>
      <c r="M20" s="38"/>
      <c r="N20" s="121"/>
      <c r="O20" s="38"/>
      <c r="P20" s="121"/>
      <c r="Q20" s="38"/>
      <c r="R20" s="121"/>
      <c r="S20" s="38"/>
      <c r="T20" s="121"/>
      <c r="U20" s="38"/>
      <c r="V20" s="121"/>
      <c r="W20" s="38"/>
      <c r="X20" s="121"/>
      <c r="Y20" s="38"/>
      <c r="Z20" s="121"/>
      <c r="AA20" s="38"/>
      <c r="AB20" s="121"/>
      <c r="AC20" s="38"/>
      <c r="AD20" s="121"/>
      <c r="AE20" s="38"/>
      <c r="AF20" s="121"/>
      <c r="AG20" s="38"/>
      <c r="AH20" s="121"/>
      <c r="AI20" s="38"/>
      <c r="AJ20" s="121"/>
      <c r="AK20" s="127" t="str">
        <f t="shared" si="0"/>
        <v/>
      </c>
      <c r="AL20" s="125" t="str">
        <f t="shared" si="1"/>
        <v/>
      </c>
      <c r="AM20" s="125" t="str">
        <f t="shared" si="2"/>
        <v/>
      </c>
      <c r="AN20" s="127" t="str">
        <f t="shared" si="3"/>
        <v/>
      </c>
      <c r="AO20" s="125" t="str">
        <f t="shared" si="4"/>
        <v/>
      </c>
      <c r="AP20" s="125" t="str">
        <f t="shared" si="5"/>
        <v/>
      </c>
      <c r="AQ20" s="127" t="str">
        <f t="shared" si="6"/>
        <v/>
      </c>
      <c r="AR20" s="125" t="str">
        <f t="shared" si="7"/>
        <v/>
      </c>
      <c r="AS20" s="125" t="str">
        <f t="shared" si="8"/>
        <v/>
      </c>
      <c r="AT20" s="127" t="str">
        <f t="shared" si="9"/>
        <v/>
      </c>
      <c r="AU20" s="125" t="str">
        <f t="shared" si="10"/>
        <v/>
      </c>
      <c r="AV20" s="125" t="str">
        <f t="shared" si="11"/>
        <v/>
      </c>
      <c r="AW20" s="127" t="str">
        <f t="shared" si="12"/>
        <v/>
      </c>
      <c r="AX20" s="125" t="str">
        <f t="shared" si="13"/>
        <v/>
      </c>
      <c r="AY20" s="125" t="str">
        <f t="shared" si="14"/>
        <v/>
      </c>
      <c r="AZ20" s="127" t="str">
        <f t="shared" si="15"/>
        <v/>
      </c>
      <c r="BA20" s="125" t="str">
        <f t="shared" si="16"/>
        <v/>
      </c>
      <c r="BB20" s="125" t="str">
        <f t="shared" si="17"/>
        <v/>
      </c>
      <c r="BC20" s="227"/>
      <c r="BD20" s="227"/>
      <c r="BE20" s="127" t="str">
        <f t="shared" si="18"/>
        <v/>
      </c>
      <c r="BF20" s="125" t="str">
        <f t="shared" si="19"/>
        <v/>
      </c>
      <c r="BG20" s="125" t="str">
        <f t="shared" si="20"/>
        <v/>
      </c>
      <c r="BH20" s="127" t="str">
        <f t="shared" si="21"/>
        <v/>
      </c>
      <c r="BI20" s="125" t="str">
        <f t="shared" si="22"/>
        <v/>
      </c>
      <c r="BJ20" s="125" t="str">
        <f t="shared" si="23"/>
        <v/>
      </c>
      <c r="BK20" s="127" t="str">
        <f t="shared" si="24"/>
        <v/>
      </c>
      <c r="BL20" s="125" t="str">
        <f t="shared" si="25"/>
        <v/>
      </c>
      <c r="BM20" s="125" t="str">
        <f t="shared" si="26"/>
        <v/>
      </c>
      <c r="BN20" s="127" t="str">
        <f t="shared" si="27"/>
        <v/>
      </c>
      <c r="BO20" s="125" t="str">
        <f t="shared" si="28"/>
        <v/>
      </c>
      <c r="BP20" s="125" t="str">
        <f t="shared" si="29"/>
        <v/>
      </c>
      <c r="BQ20" s="127" t="str">
        <f t="shared" si="30"/>
        <v/>
      </c>
      <c r="BR20" s="125" t="str">
        <f t="shared" si="31"/>
        <v/>
      </c>
      <c r="BS20" s="125" t="str">
        <f t="shared" si="32"/>
        <v/>
      </c>
      <c r="BT20" s="127" t="str">
        <f t="shared" si="33"/>
        <v/>
      </c>
      <c r="BU20" s="125" t="str">
        <f t="shared" si="34"/>
        <v/>
      </c>
      <c r="BV20" s="125" t="str">
        <f t="shared" si="35"/>
        <v/>
      </c>
      <c r="BW20" s="227"/>
      <c r="BX20" s="227"/>
    </row>
    <row r="21" spans="1:76" s="228" customFormat="1" ht="45" customHeight="1">
      <c r="A21" s="226">
        <f>'MAKLUMAT MURID'!A25</f>
        <v>13</v>
      </c>
      <c r="B21" s="225">
        <f>VLOOKUP(A21,'MAKLUMAT MURID'!$A$13:$I$52,2,FALSE)</f>
        <v>0</v>
      </c>
      <c r="C21" s="226" t="str">
        <f>VLOOKUP(A21,'MAKLUMAT MURID'!$A$13:$I$52,6,FALSE)</f>
        <v/>
      </c>
      <c r="D21" s="226">
        <f>VLOOKUP(A21,'MAKLUMAT MURID'!$A$13:$I$52,5,FALSE)</f>
        <v>0</v>
      </c>
      <c r="E21" s="38"/>
      <c r="F21" s="121"/>
      <c r="G21" s="38"/>
      <c r="H21" s="121"/>
      <c r="I21" s="38"/>
      <c r="J21" s="121"/>
      <c r="K21" s="38"/>
      <c r="L21" s="121"/>
      <c r="M21" s="38"/>
      <c r="N21" s="121"/>
      <c r="O21" s="38"/>
      <c r="P21" s="121"/>
      <c r="Q21" s="38"/>
      <c r="R21" s="121"/>
      <c r="S21" s="38"/>
      <c r="T21" s="121"/>
      <c r="U21" s="38"/>
      <c r="V21" s="121"/>
      <c r="W21" s="38"/>
      <c r="X21" s="121"/>
      <c r="Y21" s="38"/>
      <c r="Z21" s="121"/>
      <c r="AA21" s="38"/>
      <c r="AB21" s="121"/>
      <c r="AC21" s="38"/>
      <c r="AD21" s="121"/>
      <c r="AE21" s="38"/>
      <c r="AF21" s="121"/>
      <c r="AG21" s="38"/>
      <c r="AH21" s="121"/>
      <c r="AI21" s="38"/>
      <c r="AJ21" s="121"/>
      <c r="AK21" s="127" t="str">
        <f t="shared" si="0"/>
        <v/>
      </c>
      <c r="AL21" s="125" t="str">
        <f t="shared" si="1"/>
        <v/>
      </c>
      <c r="AM21" s="125" t="str">
        <f t="shared" si="2"/>
        <v/>
      </c>
      <c r="AN21" s="127" t="str">
        <f t="shared" si="3"/>
        <v/>
      </c>
      <c r="AO21" s="125" t="str">
        <f t="shared" si="4"/>
        <v/>
      </c>
      <c r="AP21" s="125" t="str">
        <f t="shared" si="5"/>
        <v/>
      </c>
      <c r="AQ21" s="127" t="str">
        <f t="shared" si="6"/>
        <v/>
      </c>
      <c r="AR21" s="125" t="str">
        <f t="shared" si="7"/>
        <v/>
      </c>
      <c r="AS21" s="125" t="str">
        <f t="shared" si="8"/>
        <v/>
      </c>
      <c r="AT21" s="127" t="str">
        <f t="shared" si="9"/>
        <v/>
      </c>
      <c r="AU21" s="125" t="str">
        <f t="shared" si="10"/>
        <v/>
      </c>
      <c r="AV21" s="125" t="str">
        <f t="shared" si="11"/>
        <v/>
      </c>
      <c r="AW21" s="127" t="str">
        <f t="shared" si="12"/>
        <v/>
      </c>
      <c r="AX21" s="125" t="str">
        <f t="shared" si="13"/>
        <v/>
      </c>
      <c r="AY21" s="125" t="str">
        <f t="shared" si="14"/>
        <v/>
      </c>
      <c r="AZ21" s="127" t="str">
        <f t="shared" si="15"/>
        <v/>
      </c>
      <c r="BA21" s="125" t="str">
        <f t="shared" si="16"/>
        <v/>
      </c>
      <c r="BB21" s="125" t="str">
        <f t="shared" si="17"/>
        <v/>
      </c>
      <c r="BC21" s="227"/>
      <c r="BD21" s="227"/>
      <c r="BE21" s="127" t="str">
        <f t="shared" si="18"/>
        <v/>
      </c>
      <c r="BF21" s="125" t="str">
        <f t="shared" si="19"/>
        <v/>
      </c>
      <c r="BG21" s="125" t="str">
        <f t="shared" si="20"/>
        <v/>
      </c>
      <c r="BH21" s="127" t="str">
        <f t="shared" si="21"/>
        <v/>
      </c>
      <c r="BI21" s="125" t="str">
        <f t="shared" si="22"/>
        <v/>
      </c>
      <c r="BJ21" s="125" t="str">
        <f t="shared" si="23"/>
        <v/>
      </c>
      <c r="BK21" s="127" t="str">
        <f t="shared" si="24"/>
        <v/>
      </c>
      <c r="BL21" s="125" t="str">
        <f t="shared" si="25"/>
        <v/>
      </c>
      <c r="BM21" s="125" t="str">
        <f t="shared" si="26"/>
        <v/>
      </c>
      <c r="BN21" s="127" t="str">
        <f t="shared" si="27"/>
        <v/>
      </c>
      <c r="BO21" s="125" t="str">
        <f t="shared" si="28"/>
        <v/>
      </c>
      <c r="BP21" s="125" t="str">
        <f t="shared" si="29"/>
        <v/>
      </c>
      <c r="BQ21" s="127" t="str">
        <f t="shared" si="30"/>
        <v/>
      </c>
      <c r="BR21" s="125" t="str">
        <f t="shared" si="31"/>
        <v/>
      </c>
      <c r="BS21" s="125" t="str">
        <f t="shared" si="32"/>
        <v/>
      </c>
      <c r="BT21" s="127" t="str">
        <f t="shared" si="33"/>
        <v/>
      </c>
      <c r="BU21" s="125" t="str">
        <f t="shared" si="34"/>
        <v/>
      </c>
      <c r="BV21" s="125" t="str">
        <f t="shared" si="35"/>
        <v/>
      </c>
      <c r="BW21" s="227"/>
      <c r="BX21" s="227"/>
    </row>
    <row r="22" spans="1:76" s="228" customFormat="1" ht="45" customHeight="1">
      <c r="A22" s="226">
        <f>'MAKLUMAT MURID'!A26</f>
        <v>14</v>
      </c>
      <c r="B22" s="225">
        <f>VLOOKUP(A22,'MAKLUMAT MURID'!$A$13:$I$52,2,FALSE)</f>
        <v>0</v>
      </c>
      <c r="C22" s="226" t="str">
        <f>VLOOKUP(A22,'MAKLUMAT MURID'!$A$13:$I$52,6,FALSE)</f>
        <v/>
      </c>
      <c r="D22" s="226">
        <f>VLOOKUP(A22,'MAKLUMAT MURID'!$A$13:$I$52,5,FALSE)</f>
        <v>0</v>
      </c>
      <c r="E22" s="38"/>
      <c r="F22" s="121"/>
      <c r="G22" s="38"/>
      <c r="H22" s="121"/>
      <c r="I22" s="38"/>
      <c r="J22" s="121"/>
      <c r="K22" s="38"/>
      <c r="L22" s="121"/>
      <c r="M22" s="38"/>
      <c r="N22" s="121"/>
      <c r="O22" s="38"/>
      <c r="P22" s="121"/>
      <c r="Q22" s="38"/>
      <c r="R22" s="121"/>
      <c r="S22" s="38"/>
      <c r="T22" s="121"/>
      <c r="U22" s="38"/>
      <c r="V22" s="121"/>
      <c r="W22" s="38"/>
      <c r="X22" s="121"/>
      <c r="Y22" s="38"/>
      <c r="Z22" s="121"/>
      <c r="AA22" s="38"/>
      <c r="AB22" s="121"/>
      <c r="AC22" s="38"/>
      <c r="AD22" s="121"/>
      <c r="AE22" s="38"/>
      <c r="AF22" s="121"/>
      <c r="AG22" s="38"/>
      <c r="AH22" s="121"/>
      <c r="AI22" s="38"/>
      <c r="AJ22" s="121"/>
      <c r="AK22" s="127" t="str">
        <f t="shared" si="0"/>
        <v/>
      </c>
      <c r="AL22" s="125" t="str">
        <f t="shared" si="1"/>
        <v/>
      </c>
      <c r="AM22" s="125" t="str">
        <f t="shared" si="2"/>
        <v/>
      </c>
      <c r="AN22" s="127" t="str">
        <f t="shared" si="3"/>
        <v/>
      </c>
      <c r="AO22" s="125" t="str">
        <f t="shared" si="4"/>
        <v/>
      </c>
      <c r="AP22" s="125" t="str">
        <f t="shared" si="5"/>
        <v/>
      </c>
      <c r="AQ22" s="127" t="str">
        <f t="shared" si="6"/>
        <v/>
      </c>
      <c r="AR22" s="125" t="str">
        <f t="shared" si="7"/>
        <v/>
      </c>
      <c r="AS22" s="125" t="str">
        <f t="shared" si="8"/>
        <v/>
      </c>
      <c r="AT22" s="127" t="str">
        <f t="shared" si="9"/>
        <v/>
      </c>
      <c r="AU22" s="125" t="str">
        <f t="shared" si="10"/>
        <v/>
      </c>
      <c r="AV22" s="125" t="str">
        <f t="shared" si="11"/>
        <v/>
      </c>
      <c r="AW22" s="127" t="str">
        <f t="shared" si="12"/>
        <v/>
      </c>
      <c r="AX22" s="125" t="str">
        <f t="shared" si="13"/>
        <v/>
      </c>
      <c r="AY22" s="125" t="str">
        <f t="shared" si="14"/>
        <v/>
      </c>
      <c r="AZ22" s="127" t="str">
        <f t="shared" si="15"/>
        <v/>
      </c>
      <c r="BA22" s="125" t="str">
        <f t="shared" si="16"/>
        <v/>
      </c>
      <c r="BB22" s="125" t="str">
        <f t="shared" si="17"/>
        <v/>
      </c>
      <c r="BC22" s="227"/>
      <c r="BD22" s="227"/>
      <c r="BE22" s="127" t="str">
        <f t="shared" si="18"/>
        <v/>
      </c>
      <c r="BF22" s="125" t="str">
        <f t="shared" si="19"/>
        <v/>
      </c>
      <c r="BG22" s="125" t="str">
        <f t="shared" si="20"/>
        <v/>
      </c>
      <c r="BH22" s="127" t="str">
        <f t="shared" si="21"/>
        <v/>
      </c>
      <c r="BI22" s="125" t="str">
        <f t="shared" si="22"/>
        <v/>
      </c>
      <c r="BJ22" s="125" t="str">
        <f t="shared" si="23"/>
        <v/>
      </c>
      <c r="BK22" s="127" t="str">
        <f t="shared" si="24"/>
        <v/>
      </c>
      <c r="BL22" s="125" t="str">
        <f t="shared" si="25"/>
        <v/>
      </c>
      <c r="BM22" s="125" t="str">
        <f t="shared" si="26"/>
        <v/>
      </c>
      <c r="BN22" s="127" t="str">
        <f t="shared" si="27"/>
        <v/>
      </c>
      <c r="BO22" s="125" t="str">
        <f t="shared" si="28"/>
        <v/>
      </c>
      <c r="BP22" s="125" t="str">
        <f t="shared" si="29"/>
        <v/>
      </c>
      <c r="BQ22" s="127" t="str">
        <f t="shared" si="30"/>
        <v/>
      </c>
      <c r="BR22" s="125" t="str">
        <f t="shared" si="31"/>
        <v/>
      </c>
      <c r="BS22" s="125" t="str">
        <f t="shared" si="32"/>
        <v/>
      </c>
      <c r="BT22" s="127" t="str">
        <f t="shared" si="33"/>
        <v/>
      </c>
      <c r="BU22" s="125" t="str">
        <f t="shared" si="34"/>
        <v/>
      </c>
      <c r="BV22" s="125" t="str">
        <f t="shared" si="35"/>
        <v/>
      </c>
      <c r="BW22" s="227"/>
      <c r="BX22" s="227"/>
    </row>
    <row r="23" spans="1:76" s="228" customFormat="1" ht="45" customHeight="1">
      <c r="A23" s="226">
        <f>'MAKLUMAT MURID'!A27</f>
        <v>15</v>
      </c>
      <c r="B23" s="225">
        <f>VLOOKUP(A23,'MAKLUMAT MURID'!$A$13:$I$52,2,FALSE)</f>
        <v>0</v>
      </c>
      <c r="C23" s="226" t="str">
        <f>VLOOKUP(A23,'MAKLUMAT MURID'!$A$13:$I$52,6,FALSE)</f>
        <v/>
      </c>
      <c r="D23" s="226">
        <f>VLOOKUP(A23,'MAKLUMAT MURID'!$A$13:$I$52,5,FALSE)</f>
        <v>0</v>
      </c>
      <c r="E23" s="38"/>
      <c r="F23" s="121"/>
      <c r="G23" s="38"/>
      <c r="H23" s="121"/>
      <c r="I23" s="38"/>
      <c r="J23" s="121"/>
      <c r="K23" s="38"/>
      <c r="L23" s="121"/>
      <c r="M23" s="38"/>
      <c r="N23" s="121"/>
      <c r="O23" s="38"/>
      <c r="P23" s="121"/>
      <c r="Q23" s="38"/>
      <c r="R23" s="121"/>
      <c r="S23" s="38"/>
      <c r="T23" s="121"/>
      <c r="U23" s="38"/>
      <c r="V23" s="121"/>
      <c r="W23" s="38"/>
      <c r="X23" s="121"/>
      <c r="Y23" s="38"/>
      <c r="Z23" s="121"/>
      <c r="AA23" s="38"/>
      <c r="AB23" s="121"/>
      <c r="AC23" s="38"/>
      <c r="AD23" s="121"/>
      <c r="AE23" s="38"/>
      <c r="AF23" s="121"/>
      <c r="AG23" s="38"/>
      <c r="AH23" s="121"/>
      <c r="AI23" s="38"/>
      <c r="AJ23" s="121"/>
      <c r="AK23" s="127" t="str">
        <f t="shared" si="0"/>
        <v/>
      </c>
      <c r="AL23" s="125" t="str">
        <f t="shared" si="1"/>
        <v/>
      </c>
      <c r="AM23" s="125" t="str">
        <f t="shared" si="2"/>
        <v/>
      </c>
      <c r="AN23" s="127" t="str">
        <f t="shared" si="3"/>
        <v/>
      </c>
      <c r="AO23" s="125" t="str">
        <f t="shared" si="4"/>
        <v/>
      </c>
      <c r="AP23" s="125" t="str">
        <f t="shared" si="5"/>
        <v/>
      </c>
      <c r="AQ23" s="127" t="str">
        <f t="shared" si="6"/>
        <v/>
      </c>
      <c r="AR23" s="125" t="str">
        <f t="shared" si="7"/>
        <v/>
      </c>
      <c r="AS23" s="125" t="str">
        <f t="shared" si="8"/>
        <v/>
      </c>
      <c r="AT23" s="127" t="str">
        <f t="shared" si="9"/>
        <v/>
      </c>
      <c r="AU23" s="125" t="str">
        <f t="shared" si="10"/>
        <v/>
      </c>
      <c r="AV23" s="125" t="str">
        <f t="shared" si="11"/>
        <v/>
      </c>
      <c r="AW23" s="127" t="str">
        <f t="shared" si="12"/>
        <v/>
      </c>
      <c r="AX23" s="125" t="str">
        <f t="shared" si="13"/>
        <v/>
      </c>
      <c r="AY23" s="125" t="str">
        <f t="shared" si="14"/>
        <v/>
      </c>
      <c r="AZ23" s="127" t="str">
        <f t="shared" si="15"/>
        <v/>
      </c>
      <c r="BA23" s="125" t="str">
        <f t="shared" si="16"/>
        <v/>
      </c>
      <c r="BB23" s="125" t="str">
        <f t="shared" si="17"/>
        <v/>
      </c>
      <c r="BC23" s="227"/>
      <c r="BD23" s="227"/>
      <c r="BE23" s="127" t="str">
        <f t="shared" si="18"/>
        <v/>
      </c>
      <c r="BF23" s="125" t="str">
        <f t="shared" si="19"/>
        <v/>
      </c>
      <c r="BG23" s="125" t="str">
        <f t="shared" si="20"/>
        <v/>
      </c>
      <c r="BH23" s="127" t="str">
        <f t="shared" si="21"/>
        <v/>
      </c>
      <c r="BI23" s="125" t="str">
        <f t="shared" si="22"/>
        <v/>
      </c>
      <c r="BJ23" s="125" t="str">
        <f t="shared" si="23"/>
        <v/>
      </c>
      <c r="BK23" s="127" t="str">
        <f t="shared" si="24"/>
        <v/>
      </c>
      <c r="BL23" s="125" t="str">
        <f t="shared" si="25"/>
        <v/>
      </c>
      <c r="BM23" s="125" t="str">
        <f t="shared" si="26"/>
        <v/>
      </c>
      <c r="BN23" s="127" t="str">
        <f t="shared" si="27"/>
        <v/>
      </c>
      <c r="BO23" s="125" t="str">
        <f t="shared" si="28"/>
        <v/>
      </c>
      <c r="BP23" s="125" t="str">
        <f t="shared" si="29"/>
        <v/>
      </c>
      <c r="BQ23" s="127" t="str">
        <f t="shared" si="30"/>
        <v/>
      </c>
      <c r="BR23" s="125" t="str">
        <f t="shared" si="31"/>
        <v/>
      </c>
      <c r="BS23" s="125" t="str">
        <f t="shared" si="32"/>
        <v/>
      </c>
      <c r="BT23" s="127" t="str">
        <f t="shared" si="33"/>
        <v/>
      </c>
      <c r="BU23" s="125" t="str">
        <f t="shared" si="34"/>
        <v/>
      </c>
      <c r="BV23" s="125" t="str">
        <f t="shared" si="35"/>
        <v/>
      </c>
      <c r="BW23" s="227"/>
      <c r="BX23" s="227"/>
    </row>
    <row r="24" spans="1:76" s="228" customFormat="1" ht="45" customHeight="1">
      <c r="A24" s="226">
        <f>'MAKLUMAT MURID'!A28</f>
        <v>16</v>
      </c>
      <c r="B24" s="225">
        <f>VLOOKUP(A24,'MAKLUMAT MURID'!$A$13:$I$52,2,FALSE)</f>
        <v>0</v>
      </c>
      <c r="C24" s="226" t="str">
        <f>VLOOKUP(A24,'MAKLUMAT MURID'!$A$13:$I$52,6,FALSE)</f>
        <v/>
      </c>
      <c r="D24" s="226">
        <f>VLOOKUP(A24,'MAKLUMAT MURID'!$A$13:$I$52,5,FALSE)</f>
        <v>0</v>
      </c>
      <c r="E24" s="38"/>
      <c r="F24" s="121"/>
      <c r="G24" s="38"/>
      <c r="H24" s="121"/>
      <c r="I24" s="38"/>
      <c r="J24" s="121"/>
      <c r="K24" s="38"/>
      <c r="L24" s="121"/>
      <c r="M24" s="38"/>
      <c r="N24" s="121"/>
      <c r="O24" s="38"/>
      <c r="P24" s="121"/>
      <c r="Q24" s="38"/>
      <c r="R24" s="121"/>
      <c r="S24" s="38"/>
      <c r="T24" s="121"/>
      <c r="U24" s="38"/>
      <c r="V24" s="121"/>
      <c r="W24" s="38"/>
      <c r="X24" s="121"/>
      <c r="Y24" s="38"/>
      <c r="Z24" s="121"/>
      <c r="AA24" s="38"/>
      <c r="AB24" s="121"/>
      <c r="AC24" s="38"/>
      <c r="AD24" s="121"/>
      <c r="AE24" s="38"/>
      <c r="AF24" s="121"/>
      <c r="AG24" s="38"/>
      <c r="AH24" s="121"/>
      <c r="AI24" s="38"/>
      <c r="AJ24" s="121"/>
      <c r="AK24" s="127" t="str">
        <f t="shared" si="0"/>
        <v/>
      </c>
      <c r="AL24" s="125" t="str">
        <f t="shared" si="1"/>
        <v/>
      </c>
      <c r="AM24" s="125" t="str">
        <f t="shared" si="2"/>
        <v/>
      </c>
      <c r="AN24" s="127" t="str">
        <f t="shared" si="3"/>
        <v/>
      </c>
      <c r="AO24" s="125" t="str">
        <f t="shared" si="4"/>
        <v/>
      </c>
      <c r="AP24" s="125" t="str">
        <f t="shared" si="5"/>
        <v/>
      </c>
      <c r="AQ24" s="127" t="str">
        <f t="shared" si="6"/>
        <v/>
      </c>
      <c r="AR24" s="125" t="str">
        <f t="shared" si="7"/>
        <v/>
      </c>
      <c r="AS24" s="125" t="str">
        <f t="shared" si="8"/>
        <v/>
      </c>
      <c r="AT24" s="127" t="str">
        <f t="shared" si="9"/>
        <v/>
      </c>
      <c r="AU24" s="125" t="str">
        <f t="shared" si="10"/>
        <v/>
      </c>
      <c r="AV24" s="125" t="str">
        <f t="shared" si="11"/>
        <v/>
      </c>
      <c r="AW24" s="127" t="str">
        <f t="shared" si="12"/>
        <v/>
      </c>
      <c r="AX24" s="125" t="str">
        <f t="shared" si="13"/>
        <v/>
      </c>
      <c r="AY24" s="125" t="str">
        <f t="shared" si="14"/>
        <v/>
      </c>
      <c r="AZ24" s="127" t="str">
        <f t="shared" si="15"/>
        <v/>
      </c>
      <c r="BA24" s="125" t="str">
        <f t="shared" si="16"/>
        <v/>
      </c>
      <c r="BB24" s="125" t="str">
        <f t="shared" si="17"/>
        <v/>
      </c>
      <c r="BC24" s="227"/>
      <c r="BD24" s="227"/>
      <c r="BE24" s="127" t="str">
        <f t="shared" si="18"/>
        <v/>
      </c>
      <c r="BF24" s="125" t="str">
        <f t="shared" si="19"/>
        <v/>
      </c>
      <c r="BG24" s="125" t="str">
        <f t="shared" si="20"/>
        <v/>
      </c>
      <c r="BH24" s="127" t="str">
        <f t="shared" si="21"/>
        <v/>
      </c>
      <c r="BI24" s="125" t="str">
        <f t="shared" si="22"/>
        <v/>
      </c>
      <c r="BJ24" s="125" t="str">
        <f t="shared" si="23"/>
        <v/>
      </c>
      <c r="BK24" s="127" t="str">
        <f t="shared" si="24"/>
        <v/>
      </c>
      <c r="BL24" s="125" t="str">
        <f t="shared" si="25"/>
        <v/>
      </c>
      <c r="BM24" s="125" t="str">
        <f t="shared" si="26"/>
        <v/>
      </c>
      <c r="BN24" s="127" t="str">
        <f t="shared" si="27"/>
        <v/>
      </c>
      <c r="BO24" s="125" t="str">
        <f t="shared" si="28"/>
        <v/>
      </c>
      <c r="BP24" s="125" t="str">
        <f t="shared" si="29"/>
        <v/>
      </c>
      <c r="BQ24" s="127" t="str">
        <f t="shared" si="30"/>
        <v/>
      </c>
      <c r="BR24" s="125" t="str">
        <f t="shared" si="31"/>
        <v/>
      </c>
      <c r="BS24" s="125" t="str">
        <f t="shared" si="32"/>
        <v/>
      </c>
      <c r="BT24" s="127" t="str">
        <f t="shared" si="33"/>
        <v/>
      </c>
      <c r="BU24" s="125" t="str">
        <f t="shared" si="34"/>
        <v/>
      </c>
      <c r="BV24" s="125" t="str">
        <f t="shared" si="35"/>
        <v/>
      </c>
      <c r="BW24" s="227"/>
      <c r="BX24" s="227"/>
    </row>
    <row r="25" spans="1:76" s="228" customFormat="1" ht="45" customHeight="1">
      <c r="A25" s="226">
        <f>'MAKLUMAT MURID'!A29</f>
        <v>17</v>
      </c>
      <c r="B25" s="225">
        <f>VLOOKUP(A25,'MAKLUMAT MURID'!$A$13:$I$52,2,FALSE)</f>
        <v>0</v>
      </c>
      <c r="C25" s="226" t="str">
        <f>VLOOKUP(A25,'MAKLUMAT MURID'!$A$13:$I$52,6,FALSE)</f>
        <v/>
      </c>
      <c r="D25" s="226">
        <f>VLOOKUP(A25,'MAKLUMAT MURID'!$A$13:$I$52,5,FALSE)</f>
        <v>0</v>
      </c>
      <c r="E25" s="38"/>
      <c r="F25" s="121"/>
      <c r="G25" s="38"/>
      <c r="H25" s="121"/>
      <c r="I25" s="38"/>
      <c r="J25" s="121"/>
      <c r="K25" s="38"/>
      <c r="L25" s="121"/>
      <c r="M25" s="38"/>
      <c r="N25" s="121"/>
      <c r="O25" s="38"/>
      <c r="P25" s="121"/>
      <c r="Q25" s="38"/>
      <c r="R25" s="121"/>
      <c r="S25" s="38"/>
      <c r="T25" s="121"/>
      <c r="U25" s="38"/>
      <c r="V25" s="121"/>
      <c r="W25" s="38"/>
      <c r="X25" s="121"/>
      <c r="Y25" s="38"/>
      <c r="Z25" s="121"/>
      <c r="AA25" s="38"/>
      <c r="AB25" s="121"/>
      <c r="AC25" s="38"/>
      <c r="AD25" s="121"/>
      <c r="AE25" s="38"/>
      <c r="AF25" s="121"/>
      <c r="AG25" s="38"/>
      <c r="AH25" s="121"/>
      <c r="AI25" s="38"/>
      <c r="AJ25" s="121"/>
      <c r="AK25" s="127" t="str">
        <f t="shared" si="0"/>
        <v/>
      </c>
      <c r="AL25" s="125" t="str">
        <f t="shared" si="1"/>
        <v/>
      </c>
      <c r="AM25" s="125" t="str">
        <f t="shared" si="2"/>
        <v/>
      </c>
      <c r="AN25" s="127" t="str">
        <f t="shared" si="3"/>
        <v/>
      </c>
      <c r="AO25" s="125" t="str">
        <f t="shared" si="4"/>
        <v/>
      </c>
      <c r="AP25" s="125" t="str">
        <f t="shared" si="5"/>
        <v/>
      </c>
      <c r="AQ25" s="127" t="str">
        <f t="shared" si="6"/>
        <v/>
      </c>
      <c r="AR25" s="125" t="str">
        <f t="shared" si="7"/>
        <v/>
      </c>
      <c r="AS25" s="125" t="str">
        <f t="shared" si="8"/>
        <v/>
      </c>
      <c r="AT25" s="127" t="str">
        <f t="shared" si="9"/>
        <v/>
      </c>
      <c r="AU25" s="125" t="str">
        <f t="shared" si="10"/>
        <v/>
      </c>
      <c r="AV25" s="125" t="str">
        <f t="shared" si="11"/>
        <v/>
      </c>
      <c r="AW25" s="127" t="str">
        <f t="shared" si="12"/>
        <v/>
      </c>
      <c r="AX25" s="125" t="str">
        <f t="shared" si="13"/>
        <v/>
      </c>
      <c r="AY25" s="125" t="str">
        <f t="shared" si="14"/>
        <v/>
      </c>
      <c r="AZ25" s="127" t="str">
        <f t="shared" si="15"/>
        <v/>
      </c>
      <c r="BA25" s="125" t="str">
        <f t="shared" si="16"/>
        <v/>
      </c>
      <c r="BB25" s="125" t="str">
        <f t="shared" si="17"/>
        <v/>
      </c>
      <c r="BC25" s="227"/>
      <c r="BD25" s="227"/>
      <c r="BE25" s="127" t="str">
        <f t="shared" si="18"/>
        <v/>
      </c>
      <c r="BF25" s="125" t="str">
        <f t="shared" si="19"/>
        <v/>
      </c>
      <c r="BG25" s="125" t="str">
        <f t="shared" si="20"/>
        <v/>
      </c>
      <c r="BH25" s="127" t="str">
        <f t="shared" si="21"/>
        <v/>
      </c>
      <c r="BI25" s="125" t="str">
        <f t="shared" si="22"/>
        <v/>
      </c>
      <c r="BJ25" s="125" t="str">
        <f t="shared" si="23"/>
        <v/>
      </c>
      <c r="BK25" s="127" t="str">
        <f t="shared" si="24"/>
        <v/>
      </c>
      <c r="BL25" s="125" t="str">
        <f t="shared" si="25"/>
        <v/>
      </c>
      <c r="BM25" s="125" t="str">
        <f t="shared" si="26"/>
        <v/>
      </c>
      <c r="BN25" s="127" t="str">
        <f t="shared" si="27"/>
        <v/>
      </c>
      <c r="BO25" s="125" t="str">
        <f t="shared" si="28"/>
        <v/>
      </c>
      <c r="BP25" s="125" t="str">
        <f t="shared" si="29"/>
        <v/>
      </c>
      <c r="BQ25" s="127" t="str">
        <f t="shared" si="30"/>
        <v/>
      </c>
      <c r="BR25" s="125" t="str">
        <f t="shared" si="31"/>
        <v/>
      </c>
      <c r="BS25" s="125" t="str">
        <f t="shared" si="32"/>
        <v/>
      </c>
      <c r="BT25" s="127" t="str">
        <f t="shared" si="33"/>
        <v/>
      </c>
      <c r="BU25" s="125" t="str">
        <f t="shared" si="34"/>
        <v/>
      </c>
      <c r="BV25" s="125" t="str">
        <f t="shared" si="35"/>
        <v/>
      </c>
      <c r="BW25" s="227"/>
      <c r="BX25" s="227"/>
    </row>
    <row r="26" spans="1:76" s="228" customFormat="1" ht="45" customHeight="1">
      <c r="A26" s="226">
        <f>'MAKLUMAT MURID'!A30</f>
        <v>18</v>
      </c>
      <c r="B26" s="225">
        <f>VLOOKUP(A26,'MAKLUMAT MURID'!$A$13:$I$52,2,FALSE)</f>
        <v>0</v>
      </c>
      <c r="C26" s="226" t="str">
        <f>VLOOKUP(A26,'MAKLUMAT MURID'!$A$13:$I$52,6,FALSE)</f>
        <v/>
      </c>
      <c r="D26" s="226">
        <f>VLOOKUP(A26,'MAKLUMAT MURID'!$A$13:$I$52,5,FALSE)</f>
        <v>0</v>
      </c>
      <c r="E26" s="38"/>
      <c r="F26" s="121"/>
      <c r="G26" s="38"/>
      <c r="H26" s="121"/>
      <c r="I26" s="38"/>
      <c r="J26" s="121"/>
      <c r="K26" s="38"/>
      <c r="L26" s="121"/>
      <c r="M26" s="38"/>
      <c r="N26" s="121"/>
      <c r="O26" s="38"/>
      <c r="P26" s="121"/>
      <c r="Q26" s="38"/>
      <c r="R26" s="121"/>
      <c r="S26" s="38"/>
      <c r="T26" s="121"/>
      <c r="U26" s="38"/>
      <c r="V26" s="121"/>
      <c r="W26" s="38"/>
      <c r="X26" s="121"/>
      <c r="Y26" s="38"/>
      <c r="Z26" s="121"/>
      <c r="AA26" s="38"/>
      <c r="AB26" s="121"/>
      <c r="AC26" s="38"/>
      <c r="AD26" s="121"/>
      <c r="AE26" s="38"/>
      <c r="AF26" s="121"/>
      <c r="AG26" s="38"/>
      <c r="AH26" s="121"/>
      <c r="AI26" s="38"/>
      <c r="AJ26" s="121"/>
      <c r="AK26" s="127" t="str">
        <f t="shared" si="0"/>
        <v/>
      </c>
      <c r="AL26" s="125" t="str">
        <f t="shared" si="1"/>
        <v/>
      </c>
      <c r="AM26" s="125" t="str">
        <f t="shared" si="2"/>
        <v/>
      </c>
      <c r="AN26" s="127" t="str">
        <f t="shared" si="3"/>
        <v/>
      </c>
      <c r="AO26" s="125" t="str">
        <f t="shared" si="4"/>
        <v/>
      </c>
      <c r="AP26" s="125" t="str">
        <f t="shared" si="5"/>
        <v/>
      </c>
      <c r="AQ26" s="127" t="str">
        <f t="shared" si="6"/>
        <v/>
      </c>
      <c r="AR26" s="125" t="str">
        <f t="shared" si="7"/>
        <v/>
      </c>
      <c r="AS26" s="125" t="str">
        <f t="shared" si="8"/>
        <v/>
      </c>
      <c r="AT26" s="127" t="str">
        <f t="shared" si="9"/>
        <v/>
      </c>
      <c r="AU26" s="125" t="str">
        <f t="shared" si="10"/>
        <v/>
      </c>
      <c r="AV26" s="125" t="str">
        <f t="shared" si="11"/>
        <v/>
      </c>
      <c r="AW26" s="127" t="str">
        <f t="shared" si="12"/>
        <v/>
      </c>
      <c r="AX26" s="125" t="str">
        <f t="shared" si="13"/>
        <v/>
      </c>
      <c r="AY26" s="125" t="str">
        <f t="shared" si="14"/>
        <v/>
      </c>
      <c r="AZ26" s="127" t="str">
        <f t="shared" si="15"/>
        <v/>
      </c>
      <c r="BA26" s="125" t="str">
        <f t="shared" si="16"/>
        <v/>
      </c>
      <c r="BB26" s="125" t="str">
        <f t="shared" si="17"/>
        <v/>
      </c>
      <c r="BC26" s="227"/>
      <c r="BD26" s="227"/>
      <c r="BE26" s="127" t="str">
        <f t="shared" si="18"/>
        <v/>
      </c>
      <c r="BF26" s="125" t="str">
        <f t="shared" si="19"/>
        <v/>
      </c>
      <c r="BG26" s="125" t="str">
        <f t="shared" si="20"/>
        <v/>
      </c>
      <c r="BH26" s="127" t="str">
        <f t="shared" si="21"/>
        <v/>
      </c>
      <c r="BI26" s="125" t="str">
        <f t="shared" si="22"/>
        <v/>
      </c>
      <c r="BJ26" s="125" t="str">
        <f t="shared" si="23"/>
        <v/>
      </c>
      <c r="BK26" s="127" t="str">
        <f t="shared" si="24"/>
        <v/>
      </c>
      <c r="BL26" s="125" t="str">
        <f t="shared" si="25"/>
        <v/>
      </c>
      <c r="BM26" s="125" t="str">
        <f t="shared" si="26"/>
        <v/>
      </c>
      <c r="BN26" s="127" t="str">
        <f t="shared" si="27"/>
        <v/>
      </c>
      <c r="BO26" s="125" t="str">
        <f t="shared" si="28"/>
        <v/>
      </c>
      <c r="BP26" s="125" t="str">
        <f t="shared" si="29"/>
        <v/>
      </c>
      <c r="BQ26" s="127" t="str">
        <f t="shared" si="30"/>
        <v/>
      </c>
      <c r="BR26" s="125" t="str">
        <f t="shared" si="31"/>
        <v/>
      </c>
      <c r="BS26" s="125" t="str">
        <f t="shared" si="32"/>
        <v/>
      </c>
      <c r="BT26" s="127" t="str">
        <f t="shared" si="33"/>
        <v/>
      </c>
      <c r="BU26" s="125" t="str">
        <f t="shared" si="34"/>
        <v/>
      </c>
      <c r="BV26" s="125" t="str">
        <f t="shared" si="35"/>
        <v/>
      </c>
      <c r="BW26" s="227"/>
      <c r="BX26" s="227"/>
    </row>
    <row r="27" spans="1:76" s="228" customFormat="1" ht="45" customHeight="1">
      <c r="A27" s="226">
        <f>'MAKLUMAT MURID'!A31</f>
        <v>19</v>
      </c>
      <c r="B27" s="225">
        <f>VLOOKUP(A27,'MAKLUMAT MURID'!$A$13:$I$52,2,FALSE)</f>
        <v>0</v>
      </c>
      <c r="C27" s="226" t="str">
        <f>VLOOKUP(A27,'MAKLUMAT MURID'!$A$13:$I$52,6,FALSE)</f>
        <v/>
      </c>
      <c r="D27" s="226">
        <f>VLOOKUP(A27,'MAKLUMAT MURID'!$A$13:$I$52,5,FALSE)</f>
        <v>0</v>
      </c>
      <c r="E27" s="38"/>
      <c r="F27" s="121"/>
      <c r="G27" s="38"/>
      <c r="H27" s="121"/>
      <c r="I27" s="38"/>
      <c r="J27" s="121"/>
      <c r="K27" s="38"/>
      <c r="L27" s="121"/>
      <c r="M27" s="38"/>
      <c r="N27" s="121"/>
      <c r="O27" s="38"/>
      <c r="P27" s="121"/>
      <c r="Q27" s="38"/>
      <c r="R27" s="121"/>
      <c r="S27" s="38"/>
      <c r="T27" s="121"/>
      <c r="U27" s="38"/>
      <c r="V27" s="121"/>
      <c r="W27" s="38"/>
      <c r="X27" s="121"/>
      <c r="Y27" s="38"/>
      <c r="Z27" s="121"/>
      <c r="AA27" s="38"/>
      <c r="AB27" s="121"/>
      <c r="AC27" s="38"/>
      <c r="AD27" s="121"/>
      <c r="AE27" s="38"/>
      <c r="AF27" s="121"/>
      <c r="AG27" s="38"/>
      <c r="AH27" s="121"/>
      <c r="AI27" s="38"/>
      <c r="AJ27" s="121"/>
      <c r="AK27" s="127" t="str">
        <f t="shared" si="0"/>
        <v/>
      </c>
      <c r="AL27" s="125" t="str">
        <f t="shared" si="1"/>
        <v/>
      </c>
      <c r="AM27" s="125" t="str">
        <f t="shared" si="2"/>
        <v/>
      </c>
      <c r="AN27" s="127" t="str">
        <f t="shared" si="3"/>
        <v/>
      </c>
      <c r="AO27" s="125" t="str">
        <f t="shared" si="4"/>
        <v/>
      </c>
      <c r="AP27" s="125" t="str">
        <f t="shared" si="5"/>
        <v/>
      </c>
      <c r="AQ27" s="127" t="str">
        <f t="shared" si="6"/>
        <v/>
      </c>
      <c r="AR27" s="125" t="str">
        <f t="shared" si="7"/>
        <v/>
      </c>
      <c r="AS27" s="125" t="str">
        <f t="shared" si="8"/>
        <v/>
      </c>
      <c r="AT27" s="127" t="str">
        <f t="shared" si="9"/>
        <v/>
      </c>
      <c r="AU27" s="125" t="str">
        <f t="shared" si="10"/>
        <v/>
      </c>
      <c r="AV27" s="125" t="str">
        <f t="shared" si="11"/>
        <v/>
      </c>
      <c r="AW27" s="127" t="str">
        <f t="shared" si="12"/>
        <v/>
      </c>
      <c r="AX27" s="125" t="str">
        <f t="shared" si="13"/>
        <v/>
      </c>
      <c r="AY27" s="125" t="str">
        <f t="shared" si="14"/>
        <v/>
      </c>
      <c r="AZ27" s="127" t="str">
        <f t="shared" si="15"/>
        <v/>
      </c>
      <c r="BA27" s="125" t="str">
        <f t="shared" si="16"/>
        <v/>
      </c>
      <c r="BB27" s="125" t="str">
        <f t="shared" si="17"/>
        <v/>
      </c>
      <c r="BC27" s="227"/>
      <c r="BD27" s="227"/>
      <c r="BE27" s="127" t="str">
        <f t="shared" si="18"/>
        <v/>
      </c>
      <c r="BF27" s="125" t="str">
        <f t="shared" si="19"/>
        <v/>
      </c>
      <c r="BG27" s="125" t="str">
        <f t="shared" si="20"/>
        <v/>
      </c>
      <c r="BH27" s="127" t="str">
        <f t="shared" si="21"/>
        <v/>
      </c>
      <c r="BI27" s="125" t="str">
        <f t="shared" si="22"/>
        <v/>
      </c>
      <c r="BJ27" s="125" t="str">
        <f t="shared" si="23"/>
        <v/>
      </c>
      <c r="BK27" s="127" t="str">
        <f t="shared" si="24"/>
        <v/>
      </c>
      <c r="BL27" s="125" t="str">
        <f t="shared" si="25"/>
        <v/>
      </c>
      <c r="BM27" s="125" t="str">
        <f t="shared" si="26"/>
        <v/>
      </c>
      <c r="BN27" s="127" t="str">
        <f t="shared" si="27"/>
        <v/>
      </c>
      <c r="BO27" s="125" t="str">
        <f t="shared" si="28"/>
        <v/>
      </c>
      <c r="BP27" s="125" t="str">
        <f t="shared" si="29"/>
        <v/>
      </c>
      <c r="BQ27" s="127" t="str">
        <f t="shared" si="30"/>
        <v/>
      </c>
      <c r="BR27" s="125" t="str">
        <f t="shared" si="31"/>
        <v/>
      </c>
      <c r="BS27" s="125" t="str">
        <f t="shared" si="32"/>
        <v/>
      </c>
      <c r="BT27" s="127" t="str">
        <f t="shared" si="33"/>
        <v/>
      </c>
      <c r="BU27" s="125" t="str">
        <f t="shared" si="34"/>
        <v/>
      </c>
      <c r="BV27" s="125" t="str">
        <f t="shared" si="35"/>
        <v/>
      </c>
      <c r="BW27" s="227"/>
      <c r="BX27" s="227"/>
    </row>
    <row r="28" spans="1:76" s="228" customFormat="1" ht="45" customHeight="1">
      <c r="A28" s="226">
        <f>'MAKLUMAT MURID'!A32</f>
        <v>20</v>
      </c>
      <c r="B28" s="225">
        <f>VLOOKUP(A28,'MAKLUMAT MURID'!$A$13:$I$52,2,FALSE)</f>
        <v>0</v>
      </c>
      <c r="C28" s="226" t="str">
        <f>VLOOKUP(A28,'MAKLUMAT MURID'!$A$13:$I$52,6,FALSE)</f>
        <v/>
      </c>
      <c r="D28" s="226">
        <f>VLOOKUP(A28,'MAKLUMAT MURID'!$A$13:$I$52,5,FALSE)</f>
        <v>0</v>
      </c>
      <c r="E28" s="38"/>
      <c r="F28" s="121"/>
      <c r="G28" s="38"/>
      <c r="H28" s="121"/>
      <c r="I28" s="38"/>
      <c r="J28" s="121"/>
      <c r="K28" s="38"/>
      <c r="L28" s="121"/>
      <c r="M28" s="38"/>
      <c r="N28" s="121"/>
      <c r="O28" s="38"/>
      <c r="P28" s="121"/>
      <c r="Q28" s="38"/>
      <c r="R28" s="121"/>
      <c r="S28" s="38"/>
      <c r="T28" s="121"/>
      <c r="U28" s="38"/>
      <c r="V28" s="121"/>
      <c r="W28" s="38"/>
      <c r="X28" s="121"/>
      <c r="Y28" s="38"/>
      <c r="Z28" s="121"/>
      <c r="AA28" s="38"/>
      <c r="AB28" s="121"/>
      <c r="AC28" s="38"/>
      <c r="AD28" s="121"/>
      <c r="AE28" s="38"/>
      <c r="AF28" s="121"/>
      <c r="AG28" s="38"/>
      <c r="AH28" s="121"/>
      <c r="AI28" s="38"/>
      <c r="AJ28" s="121"/>
      <c r="AK28" s="127" t="str">
        <f t="shared" si="0"/>
        <v/>
      </c>
      <c r="AL28" s="125" t="str">
        <f t="shared" si="1"/>
        <v/>
      </c>
      <c r="AM28" s="125" t="str">
        <f t="shared" si="2"/>
        <v/>
      </c>
      <c r="AN28" s="127" t="str">
        <f t="shared" si="3"/>
        <v/>
      </c>
      <c r="AO28" s="125" t="str">
        <f t="shared" si="4"/>
        <v/>
      </c>
      <c r="AP28" s="125" t="str">
        <f t="shared" si="5"/>
        <v/>
      </c>
      <c r="AQ28" s="127" t="str">
        <f t="shared" si="6"/>
        <v/>
      </c>
      <c r="AR28" s="125" t="str">
        <f t="shared" si="7"/>
        <v/>
      </c>
      <c r="AS28" s="125" t="str">
        <f t="shared" si="8"/>
        <v/>
      </c>
      <c r="AT28" s="127" t="str">
        <f t="shared" si="9"/>
        <v/>
      </c>
      <c r="AU28" s="125" t="str">
        <f t="shared" si="10"/>
        <v/>
      </c>
      <c r="AV28" s="125" t="str">
        <f t="shared" si="11"/>
        <v/>
      </c>
      <c r="AW28" s="127" t="str">
        <f t="shared" si="12"/>
        <v/>
      </c>
      <c r="AX28" s="125" t="str">
        <f t="shared" si="13"/>
        <v/>
      </c>
      <c r="AY28" s="125" t="str">
        <f t="shared" si="14"/>
        <v/>
      </c>
      <c r="AZ28" s="127" t="str">
        <f t="shared" si="15"/>
        <v/>
      </c>
      <c r="BA28" s="125" t="str">
        <f t="shared" si="16"/>
        <v/>
      </c>
      <c r="BB28" s="125" t="str">
        <f t="shared" si="17"/>
        <v/>
      </c>
      <c r="BC28" s="227"/>
      <c r="BD28" s="227"/>
      <c r="BE28" s="127" t="str">
        <f t="shared" si="18"/>
        <v/>
      </c>
      <c r="BF28" s="125" t="str">
        <f t="shared" si="19"/>
        <v/>
      </c>
      <c r="BG28" s="125" t="str">
        <f t="shared" si="20"/>
        <v/>
      </c>
      <c r="BH28" s="127" t="str">
        <f t="shared" si="21"/>
        <v/>
      </c>
      <c r="BI28" s="125" t="str">
        <f t="shared" si="22"/>
        <v/>
      </c>
      <c r="BJ28" s="125" t="str">
        <f t="shared" si="23"/>
        <v/>
      </c>
      <c r="BK28" s="127" t="str">
        <f t="shared" si="24"/>
        <v/>
      </c>
      <c r="BL28" s="125" t="str">
        <f t="shared" si="25"/>
        <v/>
      </c>
      <c r="BM28" s="125" t="str">
        <f t="shared" si="26"/>
        <v/>
      </c>
      <c r="BN28" s="127" t="str">
        <f t="shared" si="27"/>
        <v/>
      </c>
      <c r="BO28" s="125" t="str">
        <f t="shared" si="28"/>
        <v/>
      </c>
      <c r="BP28" s="125" t="str">
        <f t="shared" si="29"/>
        <v/>
      </c>
      <c r="BQ28" s="127" t="str">
        <f t="shared" si="30"/>
        <v/>
      </c>
      <c r="BR28" s="125" t="str">
        <f t="shared" si="31"/>
        <v/>
      </c>
      <c r="BS28" s="125" t="str">
        <f t="shared" si="32"/>
        <v/>
      </c>
      <c r="BT28" s="127" t="str">
        <f t="shared" si="33"/>
        <v/>
      </c>
      <c r="BU28" s="125" t="str">
        <f t="shared" si="34"/>
        <v/>
      </c>
      <c r="BV28" s="125" t="str">
        <f t="shared" si="35"/>
        <v/>
      </c>
      <c r="BW28" s="227"/>
      <c r="BX28" s="227"/>
    </row>
    <row r="29" spans="1:76" s="228" customFormat="1" ht="45" customHeight="1">
      <c r="A29" s="226">
        <f>'MAKLUMAT MURID'!A33</f>
        <v>21</v>
      </c>
      <c r="B29" s="225">
        <f>VLOOKUP(A29,'MAKLUMAT MURID'!$A$13:$I$52,2,FALSE)</f>
        <v>0</v>
      </c>
      <c r="C29" s="226" t="str">
        <f>VLOOKUP(A29,'MAKLUMAT MURID'!$A$13:$I$52,6,FALSE)</f>
        <v/>
      </c>
      <c r="D29" s="226">
        <f>VLOOKUP(A29,'MAKLUMAT MURID'!$A$13:$I$52,5,FALSE)</f>
        <v>0</v>
      </c>
      <c r="E29" s="38"/>
      <c r="F29" s="121"/>
      <c r="G29" s="38"/>
      <c r="H29" s="121"/>
      <c r="I29" s="38"/>
      <c r="J29" s="121"/>
      <c r="K29" s="38"/>
      <c r="L29" s="121"/>
      <c r="M29" s="38"/>
      <c r="N29" s="121"/>
      <c r="O29" s="38"/>
      <c r="P29" s="121"/>
      <c r="Q29" s="38"/>
      <c r="R29" s="121"/>
      <c r="S29" s="38"/>
      <c r="T29" s="121"/>
      <c r="U29" s="38"/>
      <c r="V29" s="121"/>
      <c r="W29" s="38"/>
      <c r="X29" s="121"/>
      <c r="Y29" s="38"/>
      <c r="Z29" s="121"/>
      <c r="AA29" s="38"/>
      <c r="AB29" s="121"/>
      <c r="AC29" s="38"/>
      <c r="AD29" s="121"/>
      <c r="AE29" s="38"/>
      <c r="AF29" s="121"/>
      <c r="AG29" s="38"/>
      <c r="AH29" s="121"/>
      <c r="AI29" s="38"/>
      <c r="AJ29" s="121"/>
      <c r="AK29" s="127" t="str">
        <f t="shared" si="0"/>
        <v/>
      </c>
      <c r="AL29" s="125" t="str">
        <f t="shared" si="1"/>
        <v/>
      </c>
      <c r="AM29" s="125" t="str">
        <f t="shared" si="2"/>
        <v/>
      </c>
      <c r="AN29" s="127" t="str">
        <f t="shared" si="3"/>
        <v/>
      </c>
      <c r="AO29" s="125" t="str">
        <f t="shared" si="4"/>
        <v/>
      </c>
      <c r="AP29" s="125" t="str">
        <f t="shared" si="5"/>
        <v/>
      </c>
      <c r="AQ29" s="127" t="str">
        <f t="shared" si="6"/>
        <v/>
      </c>
      <c r="AR29" s="125" t="str">
        <f t="shared" si="7"/>
        <v/>
      </c>
      <c r="AS29" s="125" t="str">
        <f t="shared" si="8"/>
        <v/>
      </c>
      <c r="AT29" s="127" t="str">
        <f t="shared" si="9"/>
        <v/>
      </c>
      <c r="AU29" s="125" t="str">
        <f t="shared" si="10"/>
        <v/>
      </c>
      <c r="AV29" s="125" t="str">
        <f t="shared" si="11"/>
        <v/>
      </c>
      <c r="AW29" s="127" t="str">
        <f t="shared" si="12"/>
        <v/>
      </c>
      <c r="AX29" s="125" t="str">
        <f t="shared" si="13"/>
        <v/>
      </c>
      <c r="AY29" s="125" t="str">
        <f t="shared" si="14"/>
        <v/>
      </c>
      <c r="AZ29" s="127" t="str">
        <f t="shared" si="15"/>
        <v/>
      </c>
      <c r="BA29" s="125" t="str">
        <f t="shared" si="16"/>
        <v/>
      </c>
      <c r="BB29" s="125" t="str">
        <f t="shared" si="17"/>
        <v/>
      </c>
      <c r="BC29" s="227"/>
      <c r="BD29" s="227"/>
      <c r="BE29" s="127" t="str">
        <f t="shared" si="18"/>
        <v/>
      </c>
      <c r="BF29" s="125" t="str">
        <f t="shared" si="19"/>
        <v/>
      </c>
      <c r="BG29" s="125" t="str">
        <f t="shared" si="20"/>
        <v/>
      </c>
      <c r="BH29" s="127" t="str">
        <f t="shared" si="21"/>
        <v/>
      </c>
      <c r="BI29" s="125" t="str">
        <f t="shared" si="22"/>
        <v/>
      </c>
      <c r="BJ29" s="125" t="str">
        <f t="shared" si="23"/>
        <v/>
      </c>
      <c r="BK29" s="127" t="str">
        <f t="shared" si="24"/>
        <v/>
      </c>
      <c r="BL29" s="125" t="str">
        <f t="shared" si="25"/>
        <v/>
      </c>
      <c r="BM29" s="125" t="str">
        <f t="shared" si="26"/>
        <v/>
      </c>
      <c r="BN29" s="127" t="str">
        <f t="shared" si="27"/>
        <v/>
      </c>
      <c r="BO29" s="125" t="str">
        <f t="shared" si="28"/>
        <v/>
      </c>
      <c r="BP29" s="125" t="str">
        <f t="shared" si="29"/>
        <v/>
      </c>
      <c r="BQ29" s="127" t="str">
        <f t="shared" si="30"/>
        <v/>
      </c>
      <c r="BR29" s="125" t="str">
        <f t="shared" si="31"/>
        <v/>
      </c>
      <c r="BS29" s="125" t="str">
        <f t="shared" si="32"/>
        <v/>
      </c>
      <c r="BT29" s="127" t="str">
        <f t="shared" si="33"/>
        <v/>
      </c>
      <c r="BU29" s="125" t="str">
        <f t="shared" si="34"/>
        <v/>
      </c>
      <c r="BV29" s="125" t="str">
        <f t="shared" si="35"/>
        <v/>
      </c>
      <c r="BW29" s="227"/>
      <c r="BX29" s="227"/>
    </row>
    <row r="30" spans="1:76" s="228" customFormat="1" ht="45" customHeight="1">
      <c r="A30" s="226">
        <f>'MAKLUMAT MURID'!A34</f>
        <v>22</v>
      </c>
      <c r="B30" s="225">
        <f>VLOOKUP(A30,'MAKLUMAT MURID'!$A$13:$I$52,2,FALSE)</f>
        <v>0</v>
      </c>
      <c r="C30" s="226" t="str">
        <f>VLOOKUP(A30,'MAKLUMAT MURID'!$A$13:$I$52,6,FALSE)</f>
        <v/>
      </c>
      <c r="D30" s="226">
        <f>VLOOKUP(A30,'MAKLUMAT MURID'!$A$13:$I$52,5,FALSE)</f>
        <v>0</v>
      </c>
      <c r="E30" s="38"/>
      <c r="F30" s="121"/>
      <c r="G30" s="38"/>
      <c r="H30" s="121"/>
      <c r="I30" s="38"/>
      <c r="J30" s="121"/>
      <c r="K30" s="38"/>
      <c r="L30" s="121"/>
      <c r="M30" s="38"/>
      <c r="N30" s="121"/>
      <c r="O30" s="38"/>
      <c r="P30" s="121"/>
      <c r="Q30" s="38"/>
      <c r="R30" s="121"/>
      <c r="S30" s="38"/>
      <c r="T30" s="121"/>
      <c r="U30" s="38"/>
      <c r="V30" s="121"/>
      <c r="W30" s="38"/>
      <c r="X30" s="121"/>
      <c r="Y30" s="38"/>
      <c r="Z30" s="121"/>
      <c r="AA30" s="38"/>
      <c r="AB30" s="121"/>
      <c r="AC30" s="38"/>
      <c r="AD30" s="121"/>
      <c r="AE30" s="38"/>
      <c r="AF30" s="121"/>
      <c r="AG30" s="38"/>
      <c r="AH30" s="121"/>
      <c r="AI30" s="38"/>
      <c r="AJ30" s="121"/>
      <c r="AK30" s="127" t="str">
        <f t="shared" si="0"/>
        <v/>
      </c>
      <c r="AL30" s="125" t="str">
        <f t="shared" si="1"/>
        <v/>
      </c>
      <c r="AM30" s="125" t="str">
        <f t="shared" si="2"/>
        <v/>
      </c>
      <c r="AN30" s="127" t="str">
        <f t="shared" si="3"/>
        <v/>
      </c>
      <c r="AO30" s="125" t="str">
        <f t="shared" si="4"/>
        <v/>
      </c>
      <c r="AP30" s="125" t="str">
        <f t="shared" si="5"/>
        <v/>
      </c>
      <c r="AQ30" s="127" t="str">
        <f t="shared" si="6"/>
        <v/>
      </c>
      <c r="AR30" s="125" t="str">
        <f t="shared" si="7"/>
        <v/>
      </c>
      <c r="AS30" s="125" t="str">
        <f t="shared" si="8"/>
        <v/>
      </c>
      <c r="AT30" s="127" t="str">
        <f t="shared" si="9"/>
        <v/>
      </c>
      <c r="AU30" s="125" t="str">
        <f t="shared" si="10"/>
        <v/>
      </c>
      <c r="AV30" s="125" t="str">
        <f t="shared" si="11"/>
        <v/>
      </c>
      <c r="AW30" s="127" t="str">
        <f t="shared" si="12"/>
        <v/>
      </c>
      <c r="AX30" s="125" t="str">
        <f t="shared" si="13"/>
        <v/>
      </c>
      <c r="AY30" s="125" t="str">
        <f t="shared" si="14"/>
        <v/>
      </c>
      <c r="AZ30" s="127" t="str">
        <f t="shared" si="15"/>
        <v/>
      </c>
      <c r="BA30" s="125" t="str">
        <f t="shared" si="16"/>
        <v/>
      </c>
      <c r="BB30" s="125" t="str">
        <f t="shared" si="17"/>
        <v/>
      </c>
      <c r="BC30" s="227"/>
      <c r="BD30" s="227"/>
      <c r="BE30" s="127" t="str">
        <f t="shared" si="18"/>
        <v/>
      </c>
      <c r="BF30" s="125" t="str">
        <f t="shared" si="19"/>
        <v/>
      </c>
      <c r="BG30" s="125" t="str">
        <f t="shared" si="20"/>
        <v/>
      </c>
      <c r="BH30" s="127" t="str">
        <f t="shared" si="21"/>
        <v/>
      </c>
      <c r="BI30" s="125" t="str">
        <f t="shared" si="22"/>
        <v/>
      </c>
      <c r="BJ30" s="125" t="str">
        <f t="shared" si="23"/>
        <v/>
      </c>
      <c r="BK30" s="127" t="str">
        <f t="shared" si="24"/>
        <v/>
      </c>
      <c r="BL30" s="125" t="str">
        <f t="shared" si="25"/>
        <v/>
      </c>
      <c r="BM30" s="125" t="str">
        <f t="shared" si="26"/>
        <v/>
      </c>
      <c r="BN30" s="127" t="str">
        <f t="shared" si="27"/>
        <v/>
      </c>
      <c r="BO30" s="125" t="str">
        <f t="shared" si="28"/>
        <v/>
      </c>
      <c r="BP30" s="125" t="str">
        <f t="shared" si="29"/>
        <v/>
      </c>
      <c r="BQ30" s="127" t="str">
        <f t="shared" si="30"/>
        <v/>
      </c>
      <c r="BR30" s="125" t="str">
        <f t="shared" si="31"/>
        <v/>
      </c>
      <c r="BS30" s="125" t="str">
        <f t="shared" si="32"/>
        <v/>
      </c>
      <c r="BT30" s="127" t="str">
        <f t="shared" si="33"/>
        <v/>
      </c>
      <c r="BU30" s="125" t="str">
        <f t="shared" si="34"/>
        <v/>
      </c>
      <c r="BV30" s="125" t="str">
        <f t="shared" si="35"/>
        <v/>
      </c>
      <c r="BW30" s="227"/>
      <c r="BX30" s="227"/>
    </row>
    <row r="31" spans="1:76" s="228" customFormat="1" ht="45" customHeight="1">
      <c r="A31" s="226">
        <f>'MAKLUMAT MURID'!A35</f>
        <v>23</v>
      </c>
      <c r="B31" s="225">
        <f>VLOOKUP(A31,'MAKLUMAT MURID'!$A$13:$I$52,2,FALSE)</f>
        <v>0</v>
      </c>
      <c r="C31" s="226" t="str">
        <f>VLOOKUP(A31,'MAKLUMAT MURID'!$A$13:$I$52,6,FALSE)</f>
        <v/>
      </c>
      <c r="D31" s="226">
        <f>VLOOKUP(A31,'MAKLUMAT MURID'!$A$13:$I$52,5,FALSE)</f>
        <v>0</v>
      </c>
      <c r="E31" s="38"/>
      <c r="F31" s="121"/>
      <c r="G31" s="38"/>
      <c r="H31" s="121"/>
      <c r="I31" s="38"/>
      <c r="J31" s="121"/>
      <c r="K31" s="38"/>
      <c r="L31" s="121"/>
      <c r="M31" s="38"/>
      <c r="N31" s="121"/>
      <c r="O31" s="38"/>
      <c r="P31" s="121"/>
      <c r="Q31" s="38"/>
      <c r="R31" s="121"/>
      <c r="S31" s="38"/>
      <c r="T31" s="121"/>
      <c r="U31" s="38"/>
      <c r="V31" s="121"/>
      <c r="W31" s="38"/>
      <c r="X31" s="121"/>
      <c r="Y31" s="38"/>
      <c r="Z31" s="121"/>
      <c r="AA31" s="38"/>
      <c r="AB31" s="121"/>
      <c r="AC31" s="38"/>
      <c r="AD31" s="121"/>
      <c r="AE31" s="38"/>
      <c r="AF31" s="121"/>
      <c r="AG31" s="38"/>
      <c r="AH31" s="121"/>
      <c r="AI31" s="38"/>
      <c r="AJ31" s="121"/>
      <c r="AK31" s="127" t="str">
        <f t="shared" si="0"/>
        <v/>
      </c>
      <c r="AL31" s="125" t="str">
        <f t="shared" si="1"/>
        <v/>
      </c>
      <c r="AM31" s="125" t="str">
        <f t="shared" si="2"/>
        <v/>
      </c>
      <c r="AN31" s="127" t="str">
        <f t="shared" si="3"/>
        <v/>
      </c>
      <c r="AO31" s="125" t="str">
        <f t="shared" si="4"/>
        <v/>
      </c>
      <c r="AP31" s="125" t="str">
        <f t="shared" si="5"/>
        <v/>
      </c>
      <c r="AQ31" s="127" t="str">
        <f t="shared" si="6"/>
        <v/>
      </c>
      <c r="AR31" s="125" t="str">
        <f t="shared" si="7"/>
        <v/>
      </c>
      <c r="AS31" s="125" t="str">
        <f t="shared" si="8"/>
        <v/>
      </c>
      <c r="AT31" s="127" t="str">
        <f t="shared" si="9"/>
        <v/>
      </c>
      <c r="AU31" s="125" t="str">
        <f t="shared" si="10"/>
        <v/>
      </c>
      <c r="AV31" s="125" t="str">
        <f t="shared" si="11"/>
        <v/>
      </c>
      <c r="AW31" s="127" t="str">
        <f t="shared" si="12"/>
        <v/>
      </c>
      <c r="AX31" s="125" t="str">
        <f t="shared" si="13"/>
        <v/>
      </c>
      <c r="AY31" s="125" t="str">
        <f t="shared" si="14"/>
        <v/>
      </c>
      <c r="AZ31" s="127" t="str">
        <f t="shared" si="15"/>
        <v/>
      </c>
      <c r="BA31" s="125" t="str">
        <f t="shared" si="16"/>
        <v/>
      </c>
      <c r="BB31" s="125" t="str">
        <f t="shared" si="17"/>
        <v/>
      </c>
      <c r="BC31" s="227"/>
      <c r="BD31" s="227"/>
      <c r="BE31" s="127" t="str">
        <f t="shared" si="18"/>
        <v/>
      </c>
      <c r="BF31" s="125" t="str">
        <f t="shared" si="19"/>
        <v/>
      </c>
      <c r="BG31" s="125" t="str">
        <f t="shared" si="20"/>
        <v/>
      </c>
      <c r="BH31" s="127" t="str">
        <f t="shared" si="21"/>
        <v/>
      </c>
      <c r="BI31" s="125" t="str">
        <f t="shared" si="22"/>
        <v/>
      </c>
      <c r="BJ31" s="125" t="str">
        <f t="shared" si="23"/>
        <v/>
      </c>
      <c r="BK31" s="127" t="str">
        <f t="shared" si="24"/>
        <v/>
      </c>
      <c r="BL31" s="125" t="str">
        <f t="shared" si="25"/>
        <v/>
      </c>
      <c r="BM31" s="125" t="str">
        <f t="shared" si="26"/>
        <v/>
      </c>
      <c r="BN31" s="127" t="str">
        <f t="shared" si="27"/>
        <v/>
      </c>
      <c r="BO31" s="125" t="str">
        <f t="shared" si="28"/>
        <v/>
      </c>
      <c r="BP31" s="125" t="str">
        <f t="shared" si="29"/>
        <v/>
      </c>
      <c r="BQ31" s="127" t="str">
        <f t="shared" si="30"/>
        <v/>
      </c>
      <c r="BR31" s="125" t="str">
        <f t="shared" si="31"/>
        <v/>
      </c>
      <c r="BS31" s="125" t="str">
        <f t="shared" si="32"/>
        <v/>
      </c>
      <c r="BT31" s="127" t="str">
        <f t="shared" si="33"/>
        <v/>
      </c>
      <c r="BU31" s="125" t="str">
        <f t="shared" si="34"/>
        <v/>
      </c>
      <c r="BV31" s="125" t="str">
        <f t="shared" si="35"/>
        <v/>
      </c>
      <c r="BW31" s="227"/>
      <c r="BX31" s="227"/>
    </row>
    <row r="32" spans="1:76" s="228" customFormat="1" ht="45" customHeight="1">
      <c r="A32" s="226">
        <f>'MAKLUMAT MURID'!A36</f>
        <v>24</v>
      </c>
      <c r="B32" s="225">
        <f>VLOOKUP(A32,'MAKLUMAT MURID'!$A$13:$I$52,2,FALSE)</f>
        <v>0</v>
      </c>
      <c r="C32" s="226" t="str">
        <f>VLOOKUP(A32,'MAKLUMAT MURID'!$A$13:$I$52,6,FALSE)</f>
        <v/>
      </c>
      <c r="D32" s="226">
        <f>VLOOKUP(A32,'MAKLUMAT MURID'!$A$13:$I$52,5,FALSE)</f>
        <v>0</v>
      </c>
      <c r="E32" s="38"/>
      <c r="F32" s="121"/>
      <c r="G32" s="38"/>
      <c r="H32" s="121"/>
      <c r="I32" s="38"/>
      <c r="J32" s="121"/>
      <c r="K32" s="38"/>
      <c r="L32" s="121"/>
      <c r="M32" s="38"/>
      <c r="N32" s="121"/>
      <c r="O32" s="38"/>
      <c r="P32" s="121"/>
      <c r="Q32" s="38"/>
      <c r="R32" s="121"/>
      <c r="S32" s="38"/>
      <c r="T32" s="121"/>
      <c r="U32" s="38"/>
      <c r="V32" s="121"/>
      <c r="W32" s="38"/>
      <c r="X32" s="121"/>
      <c r="Y32" s="38"/>
      <c r="Z32" s="121"/>
      <c r="AA32" s="38"/>
      <c r="AB32" s="121"/>
      <c r="AC32" s="38"/>
      <c r="AD32" s="121"/>
      <c r="AE32" s="38"/>
      <c r="AF32" s="121"/>
      <c r="AG32" s="38"/>
      <c r="AH32" s="121"/>
      <c r="AI32" s="38"/>
      <c r="AJ32" s="121"/>
      <c r="AK32" s="127" t="str">
        <f t="shared" si="0"/>
        <v/>
      </c>
      <c r="AL32" s="125" t="str">
        <f t="shared" si="1"/>
        <v/>
      </c>
      <c r="AM32" s="125" t="str">
        <f t="shared" si="2"/>
        <v/>
      </c>
      <c r="AN32" s="127" t="str">
        <f t="shared" si="3"/>
        <v/>
      </c>
      <c r="AO32" s="125" t="str">
        <f t="shared" si="4"/>
        <v/>
      </c>
      <c r="AP32" s="125" t="str">
        <f t="shared" si="5"/>
        <v/>
      </c>
      <c r="AQ32" s="127" t="str">
        <f t="shared" si="6"/>
        <v/>
      </c>
      <c r="AR32" s="125" t="str">
        <f t="shared" si="7"/>
        <v/>
      </c>
      <c r="AS32" s="125" t="str">
        <f t="shared" si="8"/>
        <v/>
      </c>
      <c r="AT32" s="127" t="str">
        <f t="shared" si="9"/>
        <v/>
      </c>
      <c r="AU32" s="125" t="str">
        <f t="shared" si="10"/>
        <v/>
      </c>
      <c r="AV32" s="125" t="str">
        <f t="shared" si="11"/>
        <v/>
      </c>
      <c r="AW32" s="127" t="str">
        <f t="shared" si="12"/>
        <v/>
      </c>
      <c r="AX32" s="125" t="str">
        <f t="shared" si="13"/>
        <v/>
      </c>
      <c r="AY32" s="125" t="str">
        <f t="shared" si="14"/>
        <v/>
      </c>
      <c r="AZ32" s="127" t="str">
        <f t="shared" si="15"/>
        <v/>
      </c>
      <c r="BA32" s="125" t="str">
        <f t="shared" si="16"/>
        <v/>
      </c>
      <c r="BB32" s="125" t="str">
        <f t="shared" si="17"/>
        <v/>
      </c>
      <c r="BC32" s="227"/>
      <c r="BD32" s="227"/>
      <c r="BE32" s="127" t="str">
        <f t="shared" si="18"/>
        <v/>
      </c>
      <c r="BF32" s="125" t="str">
        <f t="shared" si="19"/>
        <v/>
      </c>
      <c r="BG32" s="125" t="str">
        <f t="shared" si="20"/>
        <v/>
      </c>
      <c r="BH32" s="127" t="str">
        <f t="shared" si="21"/>
        <v/>
      </c>
      <c r="BI32" s="125" t="str">
        <f t="shared" si="22"/>
        <v/>
      </c>
      <c r="BJ32" s="125" t="str">
        <f t="shared" si="23"/>
        <v/>
      </c>
      <c r="BK32" s="127" t="str">
        <f t="shared" si="24"/>
        <v/>
      </c>
      <c r="BL32" s="125" t="str">
        <f t="shared" si="25"/>
        <v/>
      </c>
      <c r="BM32" s="125" t="str">
        <f t="shared" si="26"/>
        <v/>
      </c>
      <c r="BN32" s="127" t="str">
        <f t="shared" si="27"/>
        <v/>
      </c>
      <c r="BO32" s="125" t="str">
        <f t="shared" si="28"/>
        <v/>
      </c>
      <c r="BP32" s="125" t="str">
        <f t="shared" si="29"/>
        <v/>
      </c>
      <c r="BQ32" s="127" t="str">
        <f t="shared" si="30"/>
        <v/>
      </c>
      <c r="BR32" s="125" t="str">
        <f t="shared" si="31"/>
        <v/>
      </c>
      <c r="BS32" s="125" t="str">
        <f t="shared" si="32"/>
        <v/>
      </c>
      <c r="BT32" s="127" t="str">
        <f t="shared" si="33"/>
        <v/>
      </c>
      <c r="BU32" s="125" t="str">
        <f t="shared" si="34"/>
        <v/>
      </c>
      <c r="BV32" s="125" t="str">
        <f t="shared" si="35"/>
        <v/>
      </c>
      <c r="BW32" s="227"/>
      <c r="BX32" s="227"/>
    </row>
    <row r="33" spans="1:76" s="228" customFormat="1" ht="45" customHeight="1">
      <c r="A33" s="226">
        <f>'MAKLUMAT MURID'!A37</f>
        <v>25</v>
      </c>
      <c r="B33" s="225">
        <f>VLOOKUP(A33,'MAKLUMAT MURID'!$A$13:$I$52,2,FALSE)</f>
        <v>0</v>
      </c>
      <c r="C33" s="226" t="str">
        <f>VLOOKUP(A33,'MAKLUMAT MURID'!$A$13:$I$52,6,FALSE)</f>
        <v/>
      </c>
      <c r="D33" s="226">
        <f>VLOOKUP(A33,'MAKLUMAT MURID'!$A$13:$I$52,5,FALSE)</f>
        <v>0</v>
      </c>
      <c r="E33" s="38"/>
      <c r="F33" s="121"/>
      <c r="G33" s="38"/>
      <c r="H33" s="121"/>
      <c r="I33" s="38"/>
      <c r="J33" s="121"/>
      <c r="K33" s="38"/>
      <c r="L33" s="121"/>
      <c r="M33" s="38"/>
      <c r="N33" s="121"/>
      <c r="O33" s="38"/>
      <c r="P33" s="121"/>
      <c r="Q33" s="38"/>
      <c r="R33" s="121"/>
      <c r="S33" s="38"/>
      <c r="T33" s="121"/>
      <c r="U33" s="38"/>
      <c r="V33" s="121"/>
      <c r="W33" s="38"/>
      <c r="X33" s="121"/>
      <c r="Y33" s="38"/>
      <c r="Z33" s="121"/>
      <c r="AA33" s="38"/>
      <c r="AB33" s="121"/>
      <c r="AC33" s="38"/>
      <c r="AD33" s="121"/>
      <c r="AE33" s="38"/>
      <c r="AF33" s="121"/>
      <c r="AG33" s="38"/>
      <c r="AH33" s="121"/>
      <c r="AI33" s="38"/>
      <c r="AJ33" s="121"/>
      <c r="AK33" s="127" t="str">
        <f t="shared" si="0"/>
        <v/>
      </c>
      <c r="AL33" s="125" t="str">
        <f t="shared" si="1"/>
        <v/>
      </c>
      <c r="AM33" s="125" t="str">
        <f t="shared" si="2"/>
        <v/>
      </c>
      <c r="AN33" s="127" t="str">
        <f t="shared" si="3"/>
        <v/>
      </c>
      <c r="AO33" s="125" t="str">
        <f t="shared" si="4"/>
        <v/>
      </c>
      <c r="AP33" s="125" t="str">
        <f t="shared" si="5"/>
        <v/>
      </c>
      <c r="AQ33" s="127" t="str">
        <f t="shared" si="6"/>
        <v/>
      </c>
      <c r="AR33" s="125" t="str">
        <f>IF($C33=AR$7,IF(SUM(Q33)=0,"",IF(AND(AVERAGE(Q33)&gt;=1,AVERAGE(Q33)&lt;=1.6),1,IF(AND(AVERAGE(Q33)&gt;1.6,AVERAGE(Q33)&lt;=2.6),2,IF(AND(AVERAGE(Q33)&gt;2.6,AVERAGE(Q33)&lt;=3),3)))),"")</f>
        <v/>
      </c>
      <c r="AS33" s="125" t="str">
        <f>IF($C33=AS$7,IF(SUM(Q33)=0,"",IF(AND(AVERAGE(Q33)&gt;=1,AVERAGE(Q33)&lt;=1.6),1,IF(AND(AVERAGE(Q33)&gt;1.6,AVERAGE(Q33)&lt;=2.6),2,IF(AND(AVERAGE(Q33)&gt;2.6,AVERAGE(Q33)&lt;=3),3)))),"")</f>
        <v/>
      </c>
      <c r="AT33" s="127" t="str">
        <f t="shared" si="9"/>
        <v/>
      </c>
      <c r="AU33" s="125" t="str">
        <f t="shared" si="10"/>
        <v/>
      </c>
      <c r="AV33" s="125" t="str">
        <f t="shared" si="11"/>
        <v/>
      </c>
      <c r="AW33" s="127" t="str">
        <f t="shared" si="12"/>
        <v/>
      </c>
      <c r="AX33" s="125" t="str">
        <f>IF($C33=AX$7,IF(SUM(Y33,AC33)=0,"",IF(AND(AVERAGE(Y33,AC33)&gt;=1,AVERAGE(Y33,AC33)&lt;=1.6),1,IF(AND(AVERAGE(Y33,AC33)&gt;1.6,AVERAGE(Y33,AC33)&lt;=2.6),2,IF(AND(AVERAGE(Y33,AC33)&gt;2.6,AVERAGE(Y33,AC33)&lt;=3),3)))),"")</f>
        <v/>
      </c>
      <c r="AY33" s="125" t="str">
        <f>IF($C33=AY$7,IF(SUM(Y33,AC33)=0,"",IF(AND(AVERAGE(Y33,AC33)&gt;=1,AVERAGE(Y33,AC33)&lt;=1.6),1,IF(AND(AVERAGE(Y33,AC33)&gt;1.6,AVERAGE(Y33,AC33)&lt;=2.6),2,IF(AND(AVERAGE(Y33,AC33)&gt;2.6,AVERAGE(Y33,AC33)&lt;=3),3)))),"")</f>
        <v/>
      </c>
      <c r="AZ33" s="127" t="str">
        <f t="shared" si="15"/>
        <v/>
      </c>
      <c r="BA33" s="125" t="str">
        <f>IF($C33=BA$7,IF(SUM(AG33)=0,"",IF(AND(AVERAGE(AG33)&gt;=1,AVERAGE(AG33)&lt;=1.6),1,IF(AND(AVERAGE(AG33)&gt;1.6,AVERAGE(AG33)&lt;=2.6),2,IF(AND(AVERAGE(AG33)&gt;2.6,AVERAGE(AG33)&lt;=3),3)))),"")</f>
        <v/>
      </c>
      <c r="BB33" s="125" t="str">
        <f>IF($C33=BB$7,IF(SUM(AG33)=0,"",IF(AND(AVERAGE(AG33)&gt;=1,AVERAGE(AG33)&lt;=1.6),1,IF(AND(AVERAGE(AG33)&gt;1.6,AVERAGE(AG33)&lt;=2.6),2,IF(AND(AVERAGE(AG33)&gt;2.6,AVERAGE(AG33)&lt;=3),3)))),"")</f>
        <v/>
      </c>
      <c r="BC33" s="227"/>
      <c r="BD33" s="227"/>
      <c r="BE33" s="127" t="str">
        <f t="shared" si="18"/>
        <v/>
      </c>
      <c r="BF33" s="125" t="str">
        <f>IF($C33=BF$7,IF(SUM(G33)=0,"",IF(AND(AVERAGE(G33)&gt;=1,AVERAGE(G33)&lt;=1.6),1,IF(AND(AVERAGE(G33)&gt;1.6,AVERAGE(G33)&lt;=2.6),2,IF(AND(AVERAGE(G33)&gt;2.6,AVERAGE(G33)&lt;=3),3)))),"")</f>
        <v/>
      </c>
      <c r="BG33" s="125" t="str">
        <f>IF($C33=BG$7,IF(SUM(G33)=0,"",IF(AND(AVERAGE(G33)&gt;=1,AVERAGE(G33)&lt;=1.6),1,IF(AND(AVERAGE(G33)&gt;1.6,AVERAGE(G33)&lt;=2.6),2,IF(AND(AVERAGE(G33)&gt;2.6,AVERAGE(G33)&lt;=3),3)))),"")</f>
        <v/>
      </c>
      <c r="BH33" s="127" t="str">
        <f t="shared" si="21"/>
        <v/>
      </c>
      <c r="BI33" s="125" t="str">
        <f>IF($C33=BI$7,IF(SUM(K33,O33)=0,"",IF(AND(AVERAGE(K33,O33)&gt;=1,AVERAGE(K33,O33)&lt;=1.6),1,IF(AND(AVERAGE(K33,O33)&gt;1.6,AVERAGE(K33,O33)&lt;=2.6),2,IF(AND(AVERAGE(K33,O33)&gt;2.6,AVERAGE(K33,O33)&lt;=3),3)))),"")</f>
        <v/>
      </c>
      <c r="BJ33" s="125" t="str">
        <f>IF($C33=BJ$7,IF(SUM(K33,O33)=0,"",IF(AND(AVERAGE(K33,O33)&gt;=1,AVERAGE(K33,O33)&lt;=1.6),1,IF(AND(AVERAGE(K33,O33)&gt;1.6,AVERAGE(K33,O33)&lt;=2.6),2,IF(AND(AVERAGE(K33,O33)&gt;2.6,AVERAGE(K33,O33)&lt;=3),3)))),"")</f>
        <v/>
      </c>
      <c r="BK33" s="127" t="str">
        <f t="shared" si="24"/>
        <v/>
      </c>
      <c r="BL33" s="125" t="str">
        <f>IF($C33=BL$7,IF(SUM(S33)=0,"",IF(AND(AVERAGE(S33)&gt;=1,AVERAGE(S33)&lt;=1.6),1,IF(AND(AVERAGE(S33)&gt;1.6,AVERAGE(S33)&lt;=2.6),2,IF(AND(AVERAGE(S33)&gt;2.6,AVERAGE(S33)&lt;=3),3)))),"")</f>
        <v/>
      </c>
      <c r="BM33" s="125" t="str">
        <f>IF($C33=BM$7,IF(SUM(S33)=0,"",IF(AND(AVERAGE(S33)&gt;=1,AVERAGE(S33)&lt;=1.6),1,IF(AND(AVERAGE(S33)&gt;1.6,AVERAGE(S33)&lt;=2.6),2,IF(AND(AVERAGE(S33)&gt;2.6,AVERAGE(S33)&lt;=3),3)))),"")</f>
        <v/>
      </c>
      <c r="BN33" s="127" t="str">
        <f t="shared" si="27"/>
        <v/>
      </c>
      <c r="BO33" s="125" t="str">
        <f>IF($C33=BO$7,IF(SUM(W33)=0,"",IF(AND(AVERAGE(W33)&gt;=1,AVERAGE(W33)&lt;=1.6),1,IF(AND(AVERAGE(W33)&gt;1.6,AVERAGE(W33)&lt;=2.6),2,IF(AND(AVERAGE(W33)&gt;2.6,AVERAGE(W33)&lt;=3),3)))),"")</f>
        <v/>
      </c>
      <c r="BP33" s="125" t="str">
        <f>IF($C33=BP$7,IF(SUM(W33)=0,"",IF(AND(AVERAGE(W33)&gt;=1,AVERAGE(W33)&lt;=1.6),1,IF(AND(AVERAGE(W33)&gt;1.6,AVERAGE(W33)&lt;=2.6),2,IF(AND(AVERAGE(W33)&gt;2.6,AVERAGE(W33)&lt;=3),3)))),"")</f>
        <v/>
      </c>
      <c r="BQ33" s="127" t="str">
        <f t="shared" si="30"/>
        <v/>
      </c>
      <c r="BR33" s="125" t="str">
        <f>IF($C33=BR$7,IF(SUM(AA33,AE33)=0,"",IF(AND(AVERAGE(AA33,AE33)&gt;=1,AVERAGE(AA33,AE33)&lt;=1.6),1,IF(AND(AVERAGE(AA33,AE33)&gt;1.6,AVERAGE(AA33,AE33)&lt;=2.6),2,IF(AND(AVERAGE(AA33,AE33)&gt;2.6,AVERAGE(AA33,AE33)&lt;=3),3)))),"")</f>
        <v/>
      </c>
      <c r="BS33" s="125" t="str">
        <f>IF($C33=BS$7,IF(SUM(AA33,AE33)=0,"",IF(AND(AVERAGE(AA33,AE33)&gt;=1,AVERAGE(AA33,AE33)&lt;=1.6),1,IF(AND(AVERAGE(AA33,AE33)&gt;1.6,AVERAGE(AA33,AE33)&lt;=2.6),2,IF(AND(AVERAGE(AA33,AE33)&gt;2.6,AVERAGE(AA33,AE33)&lt;=3),3)))),"")</f>
        <v/>
      </c>
      <c r="BT33" s="127" t="str">
        <f t="shared" si="33"/>
        <v/>
      </c>
      <c r="BU33" s="125" t="str">
        <f>IF($C33=BU$7,IF(SUM(AI33)=0,"",IF(AND(AVERAGE(AI33)&gt;=1,AVERAGE(AI33)&lt;=1.6),1,IF(AND(AVERAGE(AI33)&gt;1.6,AVERAGE(AI33)&lt;=2.6),2,IF(AND(AVERAGE(AI33)&gt;2.6,AVERAGE(AI33)&lt;=3),3)))),"")</f>
        <v/>
      </c>
      <c r="BV33" s="125" t="str">
        <f>IF($C33=BV$7,IF(SUM(AI33)=0,"",IF(AND(AVERAGE(AI33)&gt;=1,AVERAGE(AI33)&lt;=1.6),1,IF(AND(AVERAGE(AI33)&gt;1.6,AVERAGE(AI33)&lt;=2.6),2,IF(AND(AVERAGE(AI33)&gt;2.6,AVERAGE(AI33)&lt;=3),3)))),"")</f>
        <v/>
      </c>
      <c r="BW33" s="227"/>
      <c r="BX33" s="227"/>
    </row>
    <row r="34" spans="1:76" s="228" customFormat="1" ht="45" customHeight="1">
      <c r="A34" s="226">
        <f>'MAKLUMAT MURID'!A38</f>
        <v>26</v>
      </c>
      <c r="B34" s="225">
        <f>VLOOKUP(A34,'MAKLUMAT MURID'!$A$13:$I$52,2,FALSE)</f>
        <v>0</v>
      </c>
      <c r="C34" s="226" t="str">
        <f>VLOOKUP(A34,'MAKLUMAT MURID'!$A$13:$I$52,6,FALSE)</f>
        <v/>
      </c>
      <c r="D34" s="226">
        <f>VLOOKUP(A34,'MAKLUMAT MURID'!$A$13:$I$52,5,FALSE)</f>
        <v>0</v>
      </c>
      <c r="E34" s="38"/>
      <c r="F34" s="121"/>
      <c r="G34" s="38"/>
      <c r="H34" s="121"/>
      <c r="I34" s="38"/>
      <c r="J34" s="121"/>
      <c r="K34" s="38"/>
      <c r="L34" s="121"/>
      <c r="M34" s="38"/>
      <c r="N34" s="121"/>
      <c r="O34" s="38"/>
      <c r="P34" s="121"/>
      <c r="Q34" s="38"/>
      <c r="R34" s="121"/>
      <c r="S34" s="38"/>
      <c r="T34" s="121"/>
      <c r="U34" s="38"/>
      <c r="V34" s="121"/>
      <c r="W34" s="38"/>
      <c r="X34" s="121"/>
      <c r="Y34" s="38"/>
      <c r="Z34" s="121"/>
      <c r="AA34" s="38"/>
      <c r="AB34" s="121"/>
      <c r="AC34" s="38"/>
      <c r="AD34" s="121"/>
      <c r="AE34" s="38"/>
      <c r="AF34" s="121"/>
      <c r="AG34" s="38"/>
      <c r="AH34" s="121"/>
      <c r="AI34" s="38"/>
      <c r="AJ34" s="121"/>
      <c r="AK34" s="127" t="str">
        <f t="shared" si="0"/>
        <v/>
      </c>
      <c r="AL34" s="125" t="str">
        <f t="shared" si="1"/>
        <v/>
      </c>
      <c r="AM34" s="125" t="str">
        <f t="shared" si="2"/>
        <v/>
      </c>
      <c r="AN34" s="127" t="str">
        <f t="shared" si="3"/>
        <v/>
      </c>
      <c r="AO34" s="125" t="str">
        <f t="shared" si="4"/>
        <v/>
      </c>
      <c r="AP34" s="125" t="str">
        <f t="shared" si="5"/>
        <v/>
      </c>
      <c r="AQ34" s="127" t="str">
        <f t="shared" si="6"/>
        <v/>
      </c>
      <c r="AR34" s="125" t="str">
        <f t="shared" ref="AR34:AR48" si="36">IF($C34=AR$7,IF(SUM(Q34)=0,"",IF(AND(AVERAGE(Q34)&gt;=1,AVERAGE(Q34)&lt;=1.6),1,IF(AND(AVERAGE(Q34)&gt;1.6,AVERAGE(Q34)&lt;=2.6),2,IF(AND(AVERAGE(Q34)&gt;2.6,AVERAGE(Q34)&lt;=3),3)))),"")</f>
        <v/>
      </c>
      <c r="AS34" s="125" t="str">
        <f t="shared" ref="AS34:AS48" si="37">IF($C34=AS$7,IF(SUM(Q34)=0,"",IF(AND(AVERAGE(Q34)&gt;=1,AVERAGE(Q34)&lt;=1.6),1,IF(AND(AVERAGE(Q34)&gt;1.6,AVERAGE(Q34)&lt;=2.6),2,IF(AND(AVERAGE(Q34)&gt;2.6,AVERAGE(Q34)&lt;=3),3)))),"")</f>
        <v/>
      </c>
      <c r="AT34" s="127" t="str">
        <f t="shared" si="9"/>
        <v/>
      </c>
      <c r="AU34" s="125" t="str">
        <f t="shared" si="10"/>
        <v/>
      </c>
      <c r="AV34" s="125" t="str">
        <f t="shared" si="11"/>
        <v/>
      </c>
      <c r="AW34" s="127" t="str">
        <f t="shared" si="12"/>
        <v/>
      </c>
      <c r="AX34" s="125" t="str">
        <f t="shared" ref="AX34:AX48" si="38">IF($C34=AX$7,IF(SUM(Y34,AC34)=0,"",IF(AND(AVERAGE(Y34,AC34)&gt;=1,AVERAGE(Y34,AC34)&lt;=1.6),1,IF(AND(AVERAGE(Y34,AC34)&gt;1.6,AVERAGE(Y34,AC34)&lt;=2.6),2,IF(AND(AVERAGE(Y34,AC34)&gt;2.6,AVERAGE(Y34,AC34)&lt;=3),3)))),"")</f>
        <v/>
      </c>
      <c r="AY34" s="125" t="str">
        <f t="shared" ref="AY34:AY48" si="39">IF($C34=AY$7,IF(SUM(Y34,AC34)=0,"",IF(AND(AVERAGE(Y34,AC34)&gt;=1,AVERAGE(Y34,AC34)&lt;=1.6),1,IF(AND(AVERAGE(Y34,AC34)&gt;1.6,AVERAGE(Y34,AC34)&lt;=2.6),2,IF(AND(AVERAGE(Y34,AC34)&gt;2.6,AVERAGE(Y34,AC34)&lt;=3),3)))),"")</f>
        <v/>
      </c>
      <c r="AZ34" s="127" t="str">
        <f t="shared" si="15"/>
        <v/>
      </c>
      <c r="BA34" s="125" t="str">
        <f t="shared" ref="BA34:BA48" si="40">IF($C34=BA$7,IF(SUM(AG34)=0,"",IF(AND(AVERAGE(AG34)&gt;=1,AVERAGE(AG34)&lt;=1.6),1,IF(AND(AVERAGE(AG34)&gt;1.6,AVERAGE(AG34)&lt;=2.6),2,IF(AND(AVERAGE(AG34)&gt;2.6,AVERAGE(AG34)&lt;=3),3)))),"")</f>
        <v/>
      </c>
      <c r="BB34" s="125" t="str">
        <f t="shared" ref="BB34:BB48" si="41">IF($C34=BB$7,IF(SUM(AG34)=0,"",IF(AND(AVERAGE(AG34)&gt;=1,AVERAGE(AG34)&lt;=1.6),1,IF(AND(AVERAGE(AG34)&gt;1.6,AVERAGE(AG34)&lt;=2.6),2,IF(AND(AVERAGE(AG34)&gt;2.6,AVERAGE(AG34)&lt;=3),3)))),"")</f>
        <v/>
      </c>
      <c r="BC34" s="227"/>
      <c r="BD34" s="227"/>
      <c r="BE34" s="127" t="str">
        <f t="shared" si="18"/>
        <v/>
      </c>
      <c r="BF34" s="125" t="str">
        <f t="shared" ref="BF34:BF48" si="42">IF($C34=BF$7,IF(SUM(G34)=0,"",IF(AND(AVERAGE(G34)&gt;=1,AVERAGE(G34)&lt;=1.6),1,IF(AND(AVERAGE(G34)&gt;1.6,AVERAGE(G34)&lt;=2.6),2,IF(AND(AVERAGE(G34)&gt;2.6,AVERAGE(G34)&lt;=3),3)))),"")</f>
        <v/>
      </c>
      <c r="BG34" s="125" t="str">
        <f t="shared" ref="BG34:BG48" si="43">IF($C34=BG$7,IF(SUM(G34)=0,"",IF(AND(AVERAGE(G34)&gt;=1,AVERAGE(G34)&lt;=1.6),1,IF(AND(AVERAGE(G34)&gt;1.6,AVERAGE(G34)&lt;=2.6),2,IF(AND(AVERAGE(G34)&gt;2.6,AVERAGE(G34)&lt;=3),3)))),"")</f>
        <v/>
      </c>
      <c r="BH34" s="127" t="str">
        <f t="shared" si="21"/>
        <v/>
      </c>
      <c r="BI34" s="125" t="str">
        <f t="shared" ref="BI34:BI48" si="44">IF($C34=BI$7,IF(SUM(K34,O34)=0,"",IF(AND(AVERAGE(K34,O34)&gt;=1,AVERAGE(K34,O34)&lt;=1.6),1,IF(AND(AVERAGE(K34,O34)&gt;1.6,AVERAGE(K34,O34)&lt;=2.6),2,IF(AND(AVERAGE(K34,O34)&gt;2.6,AVERAGE(K34,O34)&lt;=3),3)))),"")</f>
        <v/>
      </c>
      <c r="BJ34" s="125" t="str">
        <f t="shared" ref="BJ34:BJ48" si="45">IF($C34=BJ$7,IF(SUM(K34,O34)=0,"",IF(AND(AVERAGE(K34,O34)&gt;=1,AVERAGE(K34,O34)&lt;=1.6),1,IF(AND(AVERAGE(K34,O34)&gt;1.6,AVERAGE(K34,O34)&lt;=2.6),2,IF(AND(AVERAGE(K34,O34)&gt;2.6,AVERAGE(K34,O34)&lt;=3),3)))),"")</f>
        <v/>
      </c>
      <c r="BK34" s="127" t="str">
        <f t="shared" si="24"/>
        <v/>
      </c>
      <c r="BL34" s="125" t="str">
        <f t="shared" ref="BL34:BL47" si="46">IF($C34=BL$7,IF(SUM(S34)=0,"",IF(AND(AVERAGE(S34)&gt;=1,AVERAGE(S34)&lt;=1.6),1,IF(AND(AVERAGE(S34)&gt;1.6,AVERAGE(S34)&lt;=2.6),2,IF(AND(AVERAGE(S34)&gt;2.6,AVERAGE(S34)&lt;=3),3)))),"")</f>
        <v/>
      </c>
      <c r="BM34" s="125" t="str">
        <f t="shared" ref="BM34:BM47" si="47">IF($C34=BM$7,IF(SUM(S34)=0,"",IF(AND(AVERAGE(S34)&gt;=1,AVERAGE(S34)&lt;=1.6),1,IF(AND(AVERAGE(S34)&gt;1.6,AVERAGE(S34)&lt;=2.6),2,IF(AND(AVERAGE(S34)&gt;2.6,AVERAGE(S34)&lt;=3),3)))),"")</f>
        <v/>
      </c>
      <c r="BN34" s="127" t="str">
        <f t="shared" si="27"/>
        <v/>
      </c>
      <c r="BO34" s="125" t="str">
        <f t="shared" ref="BO34:BO48" si="48">IF($C34=BO$7,IF(SUM(W34)=0,"",IF(AND(AVERAGE(W34)&gt;=1,AVERAGE(W34)&lt;=1.6),1,IF(AND(AVERAGE(W34)&gt;1.6,AVERAGE(W34)&lt;=2.6),2,IF(AND(AVERAGE(W34)&gt;2.6,AVERAGE(W34)&lt;=3),3)))),"")</f>
        <v/>
      </c>
      <c r="BP34" s="125" t="str">
        <f t="shared" ref="BP34:BP48" si="49">IF($C34=BP$7,IF(SUM(W34)=0,"",IF(AND(AVERAGE(W34)&gt;=1,AVERAGE(W34)&lt;=1.6),1,IF(AND(AVERAGE(W34)&gt;1.6,AVERAGE(W34)&lt;=2.6),2,IF(AND(AVERAGE(W34)&gt;2.6,AVERAGE(W34)&lt;=3),3)))),"")</f>
        <v/>
      </c>
      <c r="BQ34" s="127" t="str">
        <f t="shared" si="30"/>
        <v/>
      </c>
      <c r="BR34" s="125" t="str">
        <f t="shared" ref="BR34:BR47" si="50">IF($C34=BR$7,IF(SUM(AA34,AE34)=0,"",IF(AND(AVERAGE(AA34,AE34)&gt;=1,AVERAGE(AA34,AE34)&lt;=1.6),1,IF(AND(AVERAGE(AA34,AE34)&gt;1.6,AVERAGE(AA34,AE34)&lt;=2.6),2,IF(AND(AVERAGE(AA34,AE34)&gt;2.6,AVERAGE(AA34,AE34)&lt;=3),3)))),"")</f>
        <v/>
      </c>
      <c r="BS34" s="125" t="str">
        <f t="shared" ref="BS34:BS47" si="51">IF($C34=BS$7,IF(SUM(AA34,AE34)=0,"",IF(AND(AVERAGE(AA34,AE34)&gt;=1,AVERAGE(AA34,AE34)&lt;=1.6),1,IF(AND(AVERAGE(AA34,AE34)&gt;1.6,AVERAGE(AA34,AE34)&lt;=2.6),2,IF(AND(AVERAGE(AA34,AE34)&gt;2.6,AVERAGE(AA34,AE34)&lt;=3),3)))),"")</f>
        <v/>
      </c>
      <c r="BT34" s="127" t="str">
        <f t="shared" si="33"/>
        <v/>
      </c>
      <c r="BU34" s="125" t="str">
        <f t="shared" ref="BU34:BU48" si="52">IF($C34=BU$7,IF(SUM(AI34)=0,"",IF(AND(AVERAGE(AI34)&gt;=1,AVERAGE(AI34)&lt;=1.6),1,IF(AND(AVERAGE(AI34)&gt;1.6,AVERAGE(AI34)&lt;=2.6),2,IF(AND(AVERAGE(AI34)&gt;2.6,AVERAGE(AI34)&lt;=3),3)))),"")</f>
        <v/>
      </c>
      <c r="BV34" s="125" t="str">
        <f t="shared" ref="BV34:BV48" si="53">IF($C34=BV$7,IF(SUM(AI34)=0,"",IF(AND(AVERAGE(AI34)&gt;=1,AVERAGE(AI34)&lt;=1.6),1,IF(AND(AVERAGE(AI34)&gt;1.6,AVERAGE(AI34)&lt;=2.6),2,IF(AND(AVERAGE(AI34)&gt;2.6,AVERAGE(AI34)&lt;=3),3)))),"")</f>
        <v/>
      </c>
      <c r="BW34" s="227"/>
      <c r="BX34" s="227"/>
    </row>
    <row r="35" spans="1:76" s="228" customFormat="1" ht="45" customHeight="1">
      <c r="A35" s="226">
        <f>'MAKLUMAT MURID'!A39</f>
        <v>27</v>
      </c>
      <c r="B35" s="225">
        <f>VLOOKUP(A35,'MAKLUMAT MURID'!$A$13:$I$52,2,FALSE)</f>
        <v>0</v>
      </c>
      <c r="C35" s="226" t="str">
        <f>VLOOKUP(A35,'MAKLUMAT MURID'!$A$13:$I$52,6,FALSE)</f>
        <v/>
      </c>
      <c r="D35" s="226">
        <f>VLOOKUP(A35,'MAKLUMAT MURID'!$A$13:$I$52,5,FALSE)</f>
        <v>0</v>
      </c>
      <c r="E35" s="38"/>
      <c r="F35" s="121"/>
      <c r="G35" s="38"/>
      <c r="H35" s="121"/>
      <c r="I35" s="38"/>
      <c r="J35" s="121"/>
      <c r="K35" s="38"/>
      <c r="L35" s="121"/>
      <c r="M35" s="38"/>
      <c r="N35" s="121"/>
      <c r="O35" s="38"/>
      <c r="P35" s="121"/>
      <c r="Q35" s="38"/>
      <c r="R35" s="121"/>
      <c r="S35" s="38"/>
      <c r="T35" s="121"/>
      <c r="U35" s="38"/>
      <c r="V35" s="121"/>
      <c r="W35" s="38"/>
      <c r="X35" s="121"/>
      <c r="Y35" s="38"/>
      <c r="Z35" s="121"/>
      <c r="AA35" s="38"/>
      <c r="AB35" s="121"/>
      <c r="AC35" s="38"/>
      <c r="AD35" s="121"/>
      <c r="AE35" s="38"/>
      <c r="AF35" s="121"/>
      <c r="AG35" s="38"/>
      <c r="AH35" s="121"/>
      <c r="AI35" s="38"/>
      <c r="AJ35" s="121"/>
      <c r="AK35" s="127" t="str">
        <f t="shared" si="0"/>
        <v/>
      </c>
      <c r="AL35" s="125" t="str">
        <f t="shared" si="1"/>
        <v/>
      </c>
      <c r="AM35" s="125" t="str">
        <f t="shared" si="2"/>
        <v/>
      </c>
      <c r="AN35" s="127" t="str">
        <f t="shared" si="3"/>
        <v/>
      </c>
      <c r="AO35" s="125" t="str">
        <f t="shared" si="4"/>
        <v/>
      </c>
      <c r="AP35" s="125" t="str">
        <f t="shared" si="5"/>
        <v/>
      </c>
      <c r="AQ35" s="127" t="str">
        <f t="shared" si="6"/>
        <v/>
      </c>
      <c r="AR35" s="125" t="str">
        <f t="shared" si="36"/>
        <v/>
      </c>
      <c r="AS35" s="125" t="str">
        <f t="shared" si="37"/>
        <v/>
      </c>
      <c r="AT35" s="127" t="str">
        <f t="shared" si="9"/>
        <v/>
      </c>
      <c r="AU35" s="125" t="str">
        <f t="shared" si="10"/>
        <v/>
      </c>
      <c r="AV35" s="125" t="str">
        <f t="shared" si="11"/>
        <v/>
      </c>
      <c r="AW35" s="127" t="str">
        <f t="shared" si="12"/>
        <v/>
      </c>
      <c r="AX35" s="125" t="str">
        <f t="shared" si="38"/>
        <v/>
      </c>
      <c r="AY35" s="125" t="str">
        <f t="shared" si="39"/>
        <v/>
      </c>
      <c r="AZ35" s="127" t="str">
        <f t="shared" si="15"/>
        <v/>
      </c>
      <c r="BA35" s="125" t="str">
        <f t="shared" si="40"/>
        <v/>
      </c>
      <c r="BB35" s="125" t="str">
        <f t="shared" si="41"/>
        <v/>
      </c>
      <c r="BC35" s="227"/>
      <c r="BD35" s="227"/>
      <c r="BE35" s="127" t="str">
        <f t="shared" si="18"/>
        <v/>
      </c>
      <c r="BF35" s="125" t="str">
        <f t="shared" si="42"/>
        <v/>
      </c>
      <c r="BG35" s="125" t="str">
        <f t="shared" si="43"/>
        <v/>
      </c>
      <c r="BH35" s="127" t="str">
        <f t="shared" si="21"/>
        <v/>
      </c>
      <c r="BI35" s="125" t="str">
        <f t="shared" si="44"/>
        <v/>
      </c>
      <c r="BJ35" s="125" t="str">
        <f t="shared" si="45"/>
        <v/>
      </c>
      <c r="BK35" s="127" t="str">
        <f t="shared" si="24"/>
        <v/>
      </c>
      <c r="BL35" s="125" t="str">
        <f t="shared" si="46"/>
        <v/>
      </c>
      <c r="BM35" s="125" t="str">
        <f t="shared" si="47"/>
        <v/>
      </c>
      <c r="BN35" s="127" t="str">
        <f t="shared" si="27"/>
        <v/>
      </c>
      <c r="BO35" s="125" t="str">
        <f t="shared" si="48"/>
        <v/>
      </c>
      <c r="BP35" s="125" t="str">
        <f t="shared" si="49"/>
        <v/>
      </c>
      <c r="BQ35" s="127" t="str">
        <f t="shared" si="30"/>
        <v/>
      </c>
      <c r="BR35" s="125" t="str">
        <f t="shared" si="50"/>
        <v/>
      </c>
      <c r="BS35" s="125" t="str">
        <f t="shared" si="51"/>
        <v/>
      </c>
      <c r="BT35" s="127" t="str">
        <f t="shared" si="33"/>
        <v/>
      </c>
      <c r="BU35" s="125" t="str">
        <f t="shared" si="52"/>
        <v/>
      </c>
      <c r="BV35" s="125" t="str">
        <f t="shared" si="53"/>
        <v/>
      </c>
      <c r="BW35" s="227"/>
      <c r="BX35" s="227"/>
    </row>
    <row r="36" spans="1:76" s="228" customFormat="1" ht="45" customHeight="1">
      <c r="A36" s="226">
        <f>'MAKLUMAT MURID'!A40</f>
        <v>28</v>
      </c>
      <c r="B36" s="225">
        <f>VLOOKUP(A36,'MAKLUMAT MURID'!$A$13:$I$52,2,FALSE)</f>
        <v>0</v>
      </c>
      <c r="C36" s="226" t="str">
        <f>VLOOKUP(A36,'MAKLUMAT MURID'!$A$13:$I$52,6,FALSE)</f>
        <v/>
      </c>
      <c r="D36" s="226">
        <f>VLOOKUP(A36,'MAKLUMAT MURID'!$A$13:$I$52,5,FALSE)</f>
        <v>0</v>
      </c>
      <c r="E36" s="38"/>
      <c r="F36" s="121"/>
      <c r="G36" s="38"/>
      <c r="H36" s="121"/>
      <c r="I36" s="38"/>
      <c r="J36" s="121"/>
      <c r="K36" s="38"/>
      <c r="L36" s="121"/>
      <c r="M36" s="38"/>
      <c r="N36" s="121"/>
      <c r="O36" s="38"/>
      <c r="P36" s="121"/>
      <c r="Q36" s="38"/>
      <c r="R36" s="121"/>
      <c r="S36" s="38"/>
      <c r="T36" s="121"/>
      <c r="U36" s="38"/>
      <c r="V36" s="121"/>
      <c r="W36" s="38"/>
      <c r="X36" s="121"/>
      <c r="Y36" s="38"/>
      <c r="Z36" s="121"/>
      <c r="AA36" s="38"/>
      <c r="AB36" s="121"/>
      <c r="AC36" s="38"/>
      <c r="AD36" s="121"/>
      <c r="AE36" s="38"/>
      <c r="AF36" s="121"/>
      <c r="AG36" s="38"/>
      <c r="AH36" s="121"/>
      <c r="AI36" s="38"/>
      <c r="AJ36" s="121"/>
      <c r="AK36" s="127" t="str">
        <f t="shared" si="0"/>
        <v/>
      </c>
      <c r="AL36" s="125" t="str">
        <f t="shared" si="1"/>
        <v/>
      </c>
      <c r="AM36" s="125" t="str">
        <f t="shared" si="2"/>
        <v/>
      </c>
      <c r="AN36" s="127" t="str">
        <f t="shared" si="3"/>
        <v/>
      </c>
      <c r="AO36" s="125" t="str">
        <f t="shared" si="4"/>
        <v/>
      </c>
      <c r="AP36" s="125" t="str">
        <f t="shared" si="5"/>
        <v/>
      </c>
      <c r="AQ36" s="127" t="str">
        <f t="shared" si="6"/>
        <v/>
      </c>
      <c r="AR36" s="125" t="str">
        <f t="shared" si="36"/>
        <v/>
      </c>
      <c r="AS36" s="125" t="str">
        <f t="shared" si="37"/>
        <v/>
      </c>
      <c r="AT36" s="127" t="str">
        <f t="shared" si="9"/>
        <v/>
      </c>
      <c r="AU36" s="125" t="str">
        <f t="shared" si="10"/>
        <v/>
      </c>
      <c r="AV36" s="125" t="str">
        <f t="shared" si="11"/>
        <v/>
      </c>
      <c r="AW36" s="127" t="str">
        <f t="shared" si="12"/>
        <v/>
      </c>
      <c r="AX36" s="125" t="str">
        <f t="shared" si="38"/>
        <v/>
      </c>
      <c r="AY36" s="125" t="str">
        <f t="shared" si="39"/>
        <v/>
      </c>
      <c r="AZ36" s="127" t="str">
        <f t="shared" si="15"/>
        <v/>
      </c>
      <c r="BA36" s="125" t="str">
        <f t="shared" si="40"/>
        <v/>
      </c>
      <c r="BB36" s="125" t="str">
        <f t="shared" si="41"/>
        <v/>
      </c>
      <c r="BC36" s="227"/>
      <c r="BD36" s="227"/>
      <c r="BE36" s="127" t="str">
        <f t="shared" si="18"/>
        <v/>
      </c>
      <c r="BF36" s="125" t="str">
        <f t="shared" si="42"/>
        <v/>
      </c>
      <c r="BG36" s="125" t="str">
        <f t="shared" si="43"/>
        <v/>
      </c>
      <c r="BH36" s="127" t="str">
        <f t="shared" si="21"/>
        <v/>
      </c>
      <c r="BI36" s="125" t="str">
        <f t="shared" si="44"/>
        <v/>
      </c>
      <c r="BJ36" s="125" t="str">
        <f t="shared" si="45"/>
        <v/>
      </c>
      <c r="BK36" s="127" t="str">
        <f t="shared" si="24"/>
        <v/>
      </c>
      <c r="BL36" s="125" t="str">
        <f t="shared" si="46"/>
        <v/>
      </c>
      <c r="BM36" s="125" t="str">
        <f t="shared" si="47"/>
        <v/>
      </c>
      <c r="BN36" s="127" t="str">
        <f t="shared" si="27"/>
        <v/>
      </c>
      <c r="BO36" s="125" t="str">
        <f t="shared" si="48"/>
        <v/>
      </c>
      <c r="BP36" s="125" t="str">
        <f t="shared" si="49"/>
        <v/>
      </c>
      <c r="BQ36" s="127" t="str">
        <f t="shared" si="30"/>
        <v/>
      </c>
      <c r="BR36" s="125" t="str">
        <f t="shared" si="50"/>
        <v/>
      </c>
      <c r="BS36" s="125" t="str">
        <f t="shared" si="51"/>
        <v/>
      </c>
      <c r="BT36" s="127" t="str">
        <f t="shared" si="33"/>
        <v/>
      </c>
      <c r="BU36" s="125" t="str">
        <f t="shared" si="52"/>
        <v/>
      </c>
      <c r="BV36" s="125" t="str">
        <f t="shared" si="53"/>
        <v/>
      </c>
      <c r="BW36" s="227"/>
      <c r="BX36" s="227"/>
    </row>
    <row r="37" spans="1:76" s="228" customFormat="1" ht="45" customHeight="1">
      <c r="A37" s="226">
        <f>'MAKLUMAT MURID'!A41</f>
        <v>29</v>
      </c>
      <c r="B37" s="225">
        <f>VLOOKUP(A37,'MAKLUMAT MURID'!$A$13:$I$52,2,FALSE)</f>
        <v>0</v>
      </c>
      <c r="C37" s="226" t="str">
        <f>VLOOKUP(A37,'MAKLUMAT MURID'!$A$13:$I$52,6,FALSE)</f>
        <v/>
      </c>
      <c r="D37" s="226">
        <f>VLOOKUP(A37,'MAKLUMAT MURID'!$A$13:$I$52,5,FALSE)</f>
        <v>0</v>
      </c>
      <c r="E37" s="38"/>
      <c r="F37" s="121"/>
      <c r="G37" s="38"/>
      <c r="H37" s="121"/>
      <c r="I37" s="38"/>
      <c r="J37" s="121"/>
      <c r="K37" s="38"/>
      <c r="L37" s="121"/>
      <c r="M37" s="38"/>
      <c r="N37" s="121"/>
      <c r="O37" s="38"/>
      <c r="P37" s="121"/>
      <c r="Q37" s="38"/>
      <c r="R37" s="121"/>
      <c r="S37" s="38"/>
      <c r="T37" s="121"/>
      <c r="U37" s="38"/>
      <c r="V37" s="121"/>
      <c r="W37" s="38"/>
      <c r="X37" s="121"/>
      <c r="Y37" s="38"/>
      <c r="Z37" s="121"/>
      <c r="AA37" s="38"/>
      <c r="AB37" s="121"/>
      <c r="AC37" s="38"/>
      <c r="AD37" s="121"/>
      <c r="AE37" s="38"/>
      <c r="AF37" s="121"/>
      <c r="AG37" s="38"/>
      <c r="AH37" s="121"/>
      <c r="AI37" s="38"/>
      <c r="AJ37" s="121"/>
      <c r="AK37" s="127" t="str">
        <f t="shared" si="0"/>
        <v/>
      </c>
      <c r="AL37" s="125" t="str">
        <f t="shared" si="1"/>
        <v/>
      </c>
      <c r="AM37" s="125" t="str">
        <f t="shared" si="2"/>
        <v/>
      </c>
      <c r="AN37" s="127" t="str">
        <f t="shared" si="3"/>
        <v/>
      </c>
      <c r="AO37" s="125" t="str">
        <f t="shared" si="4"/>
        <v/>
      </c>
      <c r="AP37" s="125" t="str">
        <f t="shared" si="5"/>
        <v/>
      </c>
      <c r="AQ37" s="127" t="str">
        <f t="shared" si="6"/>
        <v/>
      </c>
      <c r="AR37" s="125" t="str">
        <f t="shared" si="36"/>
        <v/>
      </c>
      <c r="AS37" s="125" t="str">
        <f t="shared" si="37"/>
        <v/>
      </c>
      <c r="AT37" s="127" t="str">
        <f t="shared" si="9"/>
        <v/>
      </c>
      <c r="AU37" s="125" t="str">
        <f t="shared" si="10"/>
        <v/>
      </c>
      <c r="AV37" s="125" t="str">
        <f t="shared" si="11"/>
        <v/>
      </c>
      <c r="AW37" s="127" t="str">
        <f t="shared" si="12"/>
        <v/>
      </c>
      <c r="AX37" s="125" t="str">
        <f t="shared" si="38"/>
        <v/>
      </c>
      <c r="AY37" s="125" t="str">
        <f t="shared" si="39"/>
        <v/>
      </c>
      <c r="AZ37" s="127" t="str">
        <f t="shared" si="15"/>
        <v/>
      </c>
      <c r="BA37" s="125" t="str">
        <f t="shared" si="40"/>
        <v/>
      </c>
      <c r="BB37" s="125" t="str">
        <f t="shared" si="41"/>
        <v/>
      </c>
      <c r="BC37" s="227"/>
      <c r="BD37" s="227"/>
      <c r="BE37" s="127" t="str">
        <f t="shared" si="18"/>
        <v/>
      </c>
      <c r="BF37" s="125" t="str">
        <f t="shared" si="42"/>
        <v/>
      </c>
      <c r="BG37" s="125" t="str">
        <f t="shared" si="43"/>
        <v/>
      </c>
      <c r="BH37" s="127" t="str">
        <f t="shared" si="21"/>
        <v/>
      </c>
      <c r="BI37" s="125" t="str">
        <f t="shared" si="44"/>
        <v/>
      </c>
      <c r="BJ37" s="125" t="str">
        <f t="shared" si="45"/>
        <v/>
      </c>
      <c r="BK37" s="127" t="str">
        <f t="shared" si="24"/>
        <v/>
      </c>
      <c r="BL37" s="125" t="str">
        <f t="shared" si="46"/>
        <v/>
      </c>
      <c r="BM37" s="125" t="str">
        <f t="shared" si="47"/>
        <v/>
      </c>
      <c r="BN37" s="127" t="str">
        <f t="shared" si="27"/>
        <v/>
      </c>
      <c r="BO37" s="125" t="str">
        <f t="shared" si="48"/>
        <v/>
      </c>
      <c r="BP37" s="125" t="str">
        <f t="shared" si="49"/>
        <v/>
      </c>
      <c r="BQ37" s="127" t="str">
        <f t="shared" si="30"/>
        <v/>
      </c>
      <c r="BR37" s="125" t="str">
        <f t="shared" si="50"/>
        <v/>
      </c>
      <c r="BS37" s="125" t="str">
        <f t="shared" si="51"/>
        <v/>
      </c>
      <c r="BT37" s="127" t="str">
        <f t="shared" si="33"/>
        <v/>
      </c>
      <c r="BU37" s="125" t="str">
        <f t="shared" si="52"/>
        <v/>
      </c>
      <c r="BV37" s="125" t="str">
        <f t="shared" si="53"/>
        <v/>
      </c>
      <c r="BW37" s="227"/>
      <c r="BX37" s="227"/>
    </row>
    <row r="38" spans="1:76" s="228" customFormat="1" ht="45" customHeight="1">
      <c r="A38" s="226">
        <f>'MAKLUMAT MURID'!A42</f>
        <v>30</v>
      </c>
      <c r="B38" s="225">
        <f>VLOOKUP(A38,'MAKLUMAT MURID'!$A$13:$I$52,2,FALSE)</f>
        <v>0</v>
      </c>
      <c r="C38" s="226" t="str">
        <f>VLOOKUP(A38,'MAKLUMAT MURID'!$A$13:$I$52,6,FALSE)</f>
        <v/>
      </c>
      <c r="D38" s="226">
        <f>VLOOKUP(A38,'MAKLUMAT MURID'!$A$13:$I$52,5,FALSE)</f>
        <v>0</v>
      </c>
      <c r="E38" s="38"/>
      <c r="F38" s="121"/>
      <c r="G38" s="38"/>
      <c r="H38" s="121"/>
      <c r="I38" s="38"/>
      <c r="J38" s="121"/>
      <c r="K38" s="38"/>
      <c r="L38" s="121"/>
      <c r="M38" s="38"/>
      <c r="N38" s="121"/>
      <c r="O38" s="38"/>
      <c r="P38" s="121"/>
      <c r="Q38" s="38"/>
      <c r="R38" s="121"/>
      <c r="S38" s="38"/>
      <c r="T38" s="121"/>
      <c r="U38" s="38"/>
      <c r="V38" s="121"/>
      <c r="W38" s="38"/>
      <c r="X38" s="121"/>
      <c r="Y38" s="38"/>
      <c r="Z38" s="121"/>
      <c r="AA38" s="38"/>
      <c r="AB38" s="121"/>
      <c r="AC38" s="38"/>
      <c r="AD38" s="121"/>
      <c r="AE38" s="38"/>
      <c r="AF38" s="121"/>
      <c r="AG38" s="38"/>
      <c r="AH38" s="121"/>
      <c r="AI38" s="38"/>
      <c r="AJ38" s="121"/>
      <c r="AK38" s="127" t="str">
        <f t="shared" si="0"/>
        <v/>
      </c>
      <c r="AL38" s="125" t="str">
        <f t="shared" si="1"/>
        <v/>
      </c>
      <c r="AM38" s="125" t="str">
        <f t="shared" si="2"/>
        <v/>
      </c>
      <c r="AN38" s="127" t="str">
        <f t="shared" si="3"/>
        <v/>
      </c>
      <c r="AO38" s="125" t="str">
        <f t="shared" si="4"/>
        <v/>
      </c>
      <c r="AP38" s="125" t="str">
        <f t="shared" si="5"/>
        <v/>
      </c>
      <c r="AQ38" s="127" t="str">
        <f t="shared" si="6"/>
        <v/>
      </c>
      <c r="AR38" s="125" t="str">
        <f t="shared" si="36"/>
        <v/>
      </c>
      <c r="AS38" s="125" t="str">
        <f t="shared" si="37"/>
        <v/>
      </c>
      <c r="AT38" s="127" t="str">
        <f t="shared" si="9"/>
        <v/>
      </c>
      <c r="AU38" s="125" t="str">
        <f t="shared" si="10"/>
        <v/>
      </c>
      <c r="AV38" s="125" t="str">
        <f t="shared" si="11"/>
        <v/>
      </c>
      <c r="AW38" s="127" t="str">
        <f t="shared" si="12"/>
        <v/>
      </c>
      <c r="AX38" s="125" t="str">
        <f t="shared" si="38"/>
        <v/>
      </c>
      <c r="AY38" s="125" t="str">
        <f t="shared" si="39"/>
        <v/>
      </c>
      <c r="AZ38" s="127" t="str">
        <f t="shared" si="15"/>
        <v/>
      </c>
      <c r="BA38" s="125" t="str">
        <f t="shared" si="40"/>
        <v/>
      </c>
      <c r="BB38" s="125" t="str">
        <f t="shared" si="41"/>
        <v/>
      </c>
      <c r="BC38" s="227"/>
      <c r="BD38" s="227"/>
      <c r="BE38" s="127" t="str">
        <f t="shared" si="18"/>
        <v/>
      </c>
      <c r="BF38" s="125" t="str">
        <f t="shared" si="42"/>
        <v/>
      </c>
      <c r="BG38" s="125" t="str">
        <f t="shared" si="43"/>
        <v/>
      </c>
      <c r="BH38" s="127" t="str">
        <f t="shared" si="21"/>
        <v/>
      </c>
      <c r="BI38" s="125" t="str">
        <f t="shared" si="44"/>
        <v/>
      </c>
      <c r="BJ38" s="125" t="str">
        <f t="shared" si="45"/>
        <v/>
      </c>
      <c r="BK38" s="127" t="str">
        <f t="shared" si="24"/>
        <v/>
      </c>
      <c r="BL38" s="125" t="str">
        <f t="shared" si="46"/>
        <v/>
      </c>
      <c r="BM38" s="125" t="str">
        <f t="shared" si="47"/>
        <v/>
      </c>
      <c r="BN38" s="127" t="str">
        <f t="shared" si="27"/>
        <v/>
      </c>
      <c r="BO38" s="125" t="str">
        <f t="shared" si="48"/>
        <v/>
      </c>
      <c r="BP38" s="125" t="str">
        <f t="shared" si="49"/>
        <v/>
      </c>
      <c r="BQ38" s="127" t="str">
        <f t="shared" si="30"/>
        <v/>
      </c>
      <c r="BR38" s="125" t="str">
        <f t="shared" si="50"/>
        <v/>
      </c>
      <c r="BS38" s="125" t="str">
        <f t="shared" si="51"/>
        <v/>
      </c>
      <c r="BT38" s="127" t="str">
        <f t="shared" si="33"/>
        <v/>
      </c>
      <c r="BU38" s="125" t="str">
        <f t="shared" si="52"/>
        <v/>
      </c>
      <c r="BV38" s="125" t="str">
        <f t="shared" si="53"/>
        <v/>
      </c>
      <c r="BW38" s="227"/>
      <c r="BX38" s="227"/>
    </row>
    <row r="39" spans="1:76" s="228" customFormat="1" ht="45" customHeight="1">
      <c r="A39" s="226">
        <f>'MAKLUMAT MURID'!A43</f>
        <v>31</v>
      </c>
      <c r="B39" s="225">
        <f>VLOOKUP(A39,'MAKLUMAT MURID'!$A$13:$I$52,2,FALSE)</f>
        <v>0</v>
      </c>
      <c r="C39" s="226" t="str">
        <f>VLOOKUP(A39,'MAKLUMAT MURID'!$A$13:$I$52,6,FALSE)</f>
        <v/>
      </c>
      <c r="D39" s="226">
        <f>VLOOKUP(A39,'MAKLUMAT MURID'!$A$13:$I$52,5,FALSE)</f>
        <v>0</v>
      </c>
      <c r="E39" s="38"/>
      <c r="F39" s="121"/>
      <c r="G39" s="38"/>
      <c r="H39" s="121"/>
      <c r="I39" s="38"/>
      <c r="J39" s="121"/>
      <c r="K39" s="38"/>
      <c r="L39" s="121"/>
      <c r="M39" s="38"/>
      <c r="N39" s="121"/>
      <c r="O39" s="38"/>
      <c r="P39" s="121"/>
      <c r="Q39" s="38"/>
      <c r="R39" s="121"/>
      <c r="S39" s="38"/>
      <c r="T39" s="121"/>
      <c r="U39" s="38"/>
      <c r="V39" s="121"/>
      <c r="W39" s="38"/>
      <c r="X39" s="121"/>
      <c r="Y39" s="38"/>
      <c r="Z39" s="121"/>
      <c r="AA39" s="38"/>
      <c r="AB39" s="121"/>
      <c r="AC39" s="38"/>
      <c r="AD39" s="121"/>
      <c r="AE39" s="38"/>
      <c r="AF39" s="121"/>
      <c r="AG39" s="38"/>
      <c r="AH39" s="121"/>
      <c r="AI39" s="38"/>
      <c r="AJ39" s="121"/>
      <c r="AK39" s="127" t="str">
        <f t="shared" si="0"/>
        <v/>
      </c>
      <c r="AL39" s="125" t="str">
        <f t="shared" si="1"/>
        <v/>
      </c>
      <c r="AM39" s="125" t="str">
        <f t="shared" si="2"/>
        <v/>
      </c>
      <c r="AN39" s="127" t="str">
        <f t="shared" si="3"/>
        <v/>
      </c>
      <c r="AO39" s="125" t="str">
        <f t="shared" si="4"/>
        <v/>
      </c>
      <c r="AP39" s="125" t="str">
        <f t="shared" si="5"/>
        <v/>
      </c>
      <c r="AQ39" s="127" t="str">
        <f t="shared" si="6"/>
        <v/>
      </c>
      <c r="AR39" s="125" t="str">
        <f t="shared" si="36"/>
        <v/>
      </c>
      <c r="AS39" s="125" t="str">
        <f t="shared" si="37"/>
        <v/>
      </c>
      <c r="AT39" s="127" t="str">
        <f t="shared" si="9"/>
        <v/>
      </c>
      <c r="AU39" s="125" t="str">
        <f t="shared" si="10"/>
        <v/>
      </c>
      <c r="AV39" s="125" t="str">
        <f t="shared" si="11"/>
        <v/>
      </c>
      <c r="AW39" s="127" t="str">
        <f t="shared" si="12"/>
        <v/>
      </c>
      <c r="AX39" s="125" t="str">
        <f t="shared" si="38"/>
        <v/>
      </c>
      <c r="AY39" s="125" t="str">
        <f t="shared" si="39"/>
        <v/>
      </c>
      <c r="AZ39" s="127" t="str">
        <f t="shared" si="15"/>
        <v/>
      </c>
      <c r="BA39" s="125" t="str">
        <f t="shared" si="40"/>
        <v/>
      </c>
      <c r="BB39" s="125" t="str">
        <f t="shared" si="41"/>
        <v/>
      </c>
      <c r="BC39" s="227"/>
      <c r="BD39" s="227"/>
      <c r="BE39" s="127" t="str">
        <f t="shared" si="18"/>
        <v/>
      </c>
      <c r="BF39" s="125" t="str">
        <f t="shared" si="42"/>
        <v/>
      </c>
      <c r="BG39" s="125" t="str">
        <f t="shared" si="43"/>
        <v/>
      </c>
      <c r="BH39" s="127" t="str">
        <f t="shared" si="21"/>
        <v/>
      </c>
      <c r="BI39" s="125" t="str">
        <f t="shared" si="44"/>
        <v/>
      </c>
      <c r="BJ39" s="125" t="str">
        <f t="shared" si="45"/>
        <v/>
      </c>
      <c r="BK39" s="127" t="str">
        <f t="shared" si="24"/>
        <v/>
      </c>
      <c r="BL39" s="125" t="str">
        <f t="shared" si="46"/>
        <v/>
      </c>
      <c r="BM39" s="125" t="str">
        <f t="shared" si="47"/>
        <v/>
      </c>
      <c r="BN39" s="127" t="str">
        <f t="shared" si="27"/>
        <v/>
      </c>
      <c r="BO39" s="125" t="str">
        <f t="shared" si="48"/>
        <v/>
      </c>
      <c r="BP39" s="125" t="str">
        <f t="shared" si="49"/>
        <v/>
      </c>
      <c r="BQ39" s="127" t="str">
        <f t="shared" si="30"/>
        <v/>
      </c>
      <c r="BR39" s="125" t="str">
        <f t="shared" si="50"/>
        <v/>
      </c>
      <c r="BS39" s="125" t="str">
        <f t="shared" si="51"/>
        <v/>
      </c>
      <c r="BT39" s="127" t="str">
        <f t="shared" si="33"/>
        <v/>
      </c>
      <c r="BU39" s="125" t="str">
        <f t="shared" si="52"/>
        <v/>
      </c>
      <c r="BV39" s="125" t="str">
        <f t="shared" si="53"/>
        <v/>
      </c>
      <c r="BW39" s="227"/>
      <c r="BX39" s="227"/>
    </row>
    <row r="40" spans="1:76" s="228" customFormat="1" ht="45" customHeight="1">
      <c r="A40" s="226">
        <f>'MAKLUMAT MURID'!A44</f>
        <v>32</v>
      </c>
      <c r="B40" s="225">
        <f>VLOOKUP(A40,'MAKLUMAT MURID'!$A$13:$I$52,2,FALSE)</f>
        <v>0</v>
      </c>
      <c r="C40" s="226" t="str">
        <f>VLOOKUP(A40,'MAKLUMAT MURID'!$A$13:$I$52,6,FALSE)</f>
        <v/>
      </c>
      <c r="D40" s="226">
        <f>VLOOKUP(A40,'MAKLUMAT MURID'!$A$13:$I$52,5,FALSE)</f>
        <v>0</v>
      </c>
      <c r="E40" s="38"/>
      <c r="F40" s="121"/>
      <c r="G40" s="38"/>
      <c r="H40" s="121"/>
      <c r="I40" s="38"/>
      <c r="J40" s="121"/>
      <c r="K40" s="38"/>
      <c r="L40" s="121"/>
      <c r="M40" s="38"/>
      <c r="N40" s="121"/>
      <c r="O40" s="38"/>
      <c r="P40" s="121"/>
      <c r="Q40" s="38"/>
      <c r="R40" s="121"/>
      <c r="S40" s="38"/>
      <c r="T40" s="121"/>
      <c r="U40" s="38"/>
      <c r="V40" s="121"/>
      <c r="W40" s="38"/>
      <c r="X40" s="121"/>
      <c r="Y40" s="38"/>
      <c r="Z40" s="121"/>
      <c r="AA40" s="38"/>
      <c r="AB40" s="121"/>
      <c r="AC40" s="38"/>
      <c r="AD40" s="121"/>
      <c r="AE40" s="38"/>
      <c r="AF40" s="121"/>
      <c r="AG40" s="38"/>
      <c r="AH40" s="121"/>
      <c r="AI40" s="38"/>
      <c r="AJ40" s="121"/>
      <c r="AK40" s="127" t="str">
        <f t="shared" si="0"/>
        <v/>
      </c>
      <c r="AL40" s="125" t="str">
        <f t="shared" si="1"/>
        <v/>
      </c>
      <c r="AM40" s="125" t="str">
        <f t="shared" si="2"/>
        <v/>
      </c>
      <c r="AN40" s="127" t="str">
        <f t="shared" si="3"/>
        <v/>
      </c>
      <c r="AO40" s="125" t="str">
        <f t="shared" si="4"/>
        <v/>
      </c>
      <c r="AP40" s="125" t="str">
        <f t="shared" si="5"/>
        <v/>
      </c>
      <c r="AQ40" s="127" t="str">
        <f t="shared" si="6"/>
        <v/>
      </c>
      <c r="AR40" s="125" t="str">
        <f t="shared" si="36"/>
        <v/>
      </c>
      <c r="AS40" s="125" t="str">
        <f t="shared" si="37"/>
        <v/>
      </c>
      <c r="AT40" s="127" t="str">
        <f t="shared" si="9"/>
        <v/>
      </c>
      <c r="AU40" s="125" t="str">
        <f t="shared" si="10"/>
        <v/>
      </c>
      <c r="AV40" s="125" t="str">
        <f t="shared" si="11"/>
        <v/>
      </c>
      <c r="AW40" s="127" t="str">
        <f t="shared" si="12"/>
        <v/>
      </c>
      <c r="AX40" s="125" t="str">
        <f t="shared" si="38"/>
        <v/>
      </c>
      <c r="AY40" s="125" t="str">
        <f t="shared" si="39"/>
        <v/>
      </c>
      <c r="AZ40" s="127" t="str">
        <f t="shared" si="15"/>
        <v/>
      </c>
      <c r="BA40" s="125" t="str">
        <f t="shared" si="40"/>
        <v/>
      </c>
      <c r="BB40" s="125" t="str">
        <f t="shared" si="41"/>
        <v/>
      </c>
      <c r="BC40" s="227"/>
      <c r="BD40" s="227"/>
      <c r="BE40" s="127" t="str">
        <f t="shared" si="18"/>
        <v/>
      </c>
      <c r="BF40" s="125" t="str">
        <f t="shared" si="42"/>
        <v/>
      </c>
      <c r="BG40" s="125" t="str">
        <f t="shared" si="43"/>
        <v/>
      </c>
      <c r="BH40" s="127" t="str">
        <f t="shared" si="21"/>
        <v/>
      </c>
      <c r="BI40" s="125" t="str">
        <f t="shared" si="44"/>
        <v/>
      </c>
      <c r="BJ40" s="125" t="str">
        <f t="shared" si="45"/>
        <v/>
      </c>
      <c r="BK40" s="127" t="str">
        <f t="shared" si="24"/>
        <v/>
      </c>
      <c r="BL40" s="125" t="str">
        <f t="shared" si="46"/>
        <v/>
      </c>
      <c r="BM40" s="125" t="str">
        <f t="shared" si="47"/>
        <v/>
      </c>
      <c r="BN40" s="127" t="str">
        <f t="shared" si="27"/>
        <v/>
      </c>
      <c r="BO40" s="125" t="str">
        <f t="shared" si="48"/>
        <v/>
      </c>
      <c r="BP40" s="125" t="str">
        <f t="shared" si="49"/>
        <v/>
      </c>
      <c r="BQ40" s="127" t="str">
        <f t="shared" si="30"/>
        <v/>
      </c>
      <c r="BR40" s="125" t="str">
        <f t="shared" si="50"/>
        <v/>
      </c>
      <c r="BS40" s="125" t="str">
        <f t="shared" si="51"/>
        <v/>
      </c>
      <c r="BT40" s="127" t="str">
        <f t="shared" si="33"/>
        <v/>
      </c>
      <c r="BU40" s="125" t="str">
        <f t="shared" si="52"/>
        <v/>
      </c>
      <c r="BV40" s="125" t="str">
        <f t="shared" si="53"/>
        <v/>
      </c>
      <c r="BW40" s="227"/>
      <c r="BX40" s="227"/>
    </row>
    <row r="41" spans="1:76" s="228" customFormat="1" ht="45" customHeight="1">
      <c r="A41" s="226">
        <f>'MAKLUMAT MURID'!A45</f>
        <v>33</v>
      </c>
      <c r="B41" s="225">
        <f>VLOOKUP(A41,'MAKLUMAT MURID'!$A$13:$I$52,2,FALSE)</f>
        <v>0</v>
      </c>
      <c r="C41" s="226" t="str">
        <f>VLOOKUP(A41,'MAKLUMAT MURID'!$A$13:$I$52,6,FALSE)</f>
        <v/>
      </c>
      <c r="D41" s="226">
        <f>VLOOKUP(A41,'MAKLUMAT MURID'!$A$13:$I$52,5,FALSE)</f>
        <v>0</v>
      </c>
      <c r="E41" s="38"/>
      <c r="F41" s="121"/>
      <c r="G41" s="38"/>
      <c r="H41" s="121"/>
      <c r="I41" s="38"/>
      <c r="J41" s="121"/>
      <c r="K41" s="38"/>
      <c r="L41" s="121"/>
      <c r="M41" s="38"/>
      <c r="N41" s="121"/>
      <c r="O41" s="38"/>
      <c r="P41" s="121"/>
      <c r="Q41" s="38"/>
      <c r="R41" s="121"/>
      <c r="S41" s="38"/>
      <c r="T41" s="121"/>
      <c r="U41" s="38"/>
      <c r="V41" s="121"/>
      <c r="W41" s="38"/>
      <c r="X41" s="121"/>
      <c r="Y41" s="38"/>
      <c r="Z41" s="121"/>
      <c r="AA41" s="38"/>
      <c r="AB41" s="121"/>
      <c r="AC41" s="38"/>
      <c r="AD41" s="121"/>
      <c r="AE41" s="38"/>
      <c r="AF41" s="121"/>
      <c r="AG41" s="38"/>
      <c r="AH41" s="121"/>
      <c r="AI41" s="38"/>
      <c r="AJ41" s="121"/>
      <c r="AK41" s="127" t="str">
        <f t="shared" si="0"/>
        <v/>
      </c>
      <c r="AL41" s="125" t="str">
        <f t="shared" si="1"/>
        <v/>
      </c>
      <c r="AM41" s="125" t="str">
        <f t="shared" si="2"/>
        <v/>
      </c>
      <c r="AN41" s="127" t="str">
        <f t="shared" si="3"/>
        <v/>
      </c>
      <c r="AO41" s="125" t="str">
        <f t="shared" si="4"/>
        <v/>
      </c>
      <c r="AP41" s="125" t="str">
        <f t="shared" si="5"/>
        <v/>
      </c>
      <c r="AQ41" s="127" t="str">
        <f t="shared" si="6"/>
        <v/>
      </c>
      <c r="AR41" s="125" t="str">
        <f t="shared" si="36"/>
        <v/>
      </c>
      <c r="AS41" s="125" t="str">
        <f t="shared" si="37"/>
        <v/>
      </c>
      <c r="AT41" s="127" t="str">
        <f t="shared" si="9"/>
        <v/>
      </c>
      <c r="AU41" s="125" t="str">
        <f t="shared" si="10"/>
        <v/>
      </c>
      <c r="AV41" s="125" t="str">
        <f t="shared" si="11"/>
        <v/>
      </c>
      <c r="AW41" s="127" t="str">
        <f t="shared" si="12"/>
        <v/>
      </c>
      <c r="AX41" s="125" t="str">
        <f t="shared" si="38"/>
        <v/>
      </c>
      <c r="AY41" s="125" t="str">
        <f t="shared" si="39"/>
        <v/>
      </c>
      <c r="AZ41" s="127" t="str">
        <f t="shared" si="15"/>
        <v/>
      </c>
      <c r="BA41" s="125" t="str">
        <f t="shared" si="40"/>
        <v/>
      </c>
      <c r="BB41" s="125" t="str">
        <f t="shared" si="41"/>
        <v/>
      </c>
      <c r="BC41" s="227"/>
      <c r="BD41" s="227"/>
      <c r="BE41" s="127" t="str">
        <f t="shared" si="18"/>
        <v/>
      </c>
      <c r="BF41" s="125" t="str">
        <f t="shared" si="42"/>
        <v/>
      </c>
      <c r="BG41" s="125" t="str">
        <f t="shared" si="43"/>
        <v/>
      </c>
      <c r="BH41" s="127" t="str">
        <f t="shared" si="21"/>
        <v/>
      </c>
      <c r="BI41" s="125" t="str">
        <f t="shared" si="44"/>
        <v/>
      </c>
      <c r="BJ41" s="125" t="str">
        <f t="shared" si="45"/>
        <v/>
      </c>
      <c r="BK41" s="127" t="str">
        <f t="shared" si="24"/>
        <v/>
      </c>
      <c r="BL41" s="125" t="str">
        <f t="shared" si="46"/>
        <v/>
      </c>
      <c r="BM41" s="125" t="str">
        <f t="shared" si="47"/>
        <v/>
      </c>
      <c r="BN41" s="127" t="str">
        <f t="shared" si="27"/>
        <v/>
      </c>
      <c r="BO41" s="125" t="str">
        <f t="shared" si="48"/>
        <v/>
      </c>
      <c r="BP41" s="125" t="str">
        <f t="shared" si="49"/>
        <v/>
      </c>
      <c r="BQ41" s="127" t="str">
        <f t="shared" si="30"/>
        <v/>
      </c>
      <c r="BR41" s="125" t="str">
        <f t="shared" si="50"/>
        <v/>
      </c>
      <c r="BS41" s="125" t="str">
        <f t="shared" si="51"/>
        <v/>
      </c>
      <c r="BT41" s="127" t="str">
        <f t="shared" si="33"/>
        <v/>
      </c>
      <c r="BU41" s="125" t="str">
        <f t="shared" si="52"/>
        <v/>
      </c>
      <c r="BV41" s="125" t="str">
        <f t="shared" si="53"/>
        <v/>
      </c>
      <c r="BW41" s="227"/>
      <c r="BX41" s="227"/>
    </row>
    <row r="42" spans="1:76" s="228" customFormat="1" ht="45" customHeight="1">
      <c r="A42" s="226">
        <f>'MAKLUMAT MURID'!A46</f>
        <v>34</v>
      </c>
      <c r="B42" s="225">
        <f>VLOOKUP(A42,'MAKLUMAT MURID'!$A$13:$I$52,2,FALSE)</f>
        <v>0</v>
      </c>
      <c r="C42" s="226" t="str">
        <f>VLOOKUP(A42,'MAKLUMAT MURID'!$A$13:$I$52,6,FALSE)</f>
        <v/>
      </c>
      <c r="D42" s="226">
        <f>VLOOKUP(A42,'MAKLUMAT MURID'!$A$13:$I$52,5,FALSE)</f>
        <v>0</v>
      </c>
      <c r="E42" s="38"/>
      <c r="F42" s="121"/>
      <c r="G42" s="38"/>
      <c r="H42" s="121"/>
      <c r="I42" s="38"/>
      <c r="J42" s="121"/>
      <c r="K42" s="38"/>
      <c r="L42" s="121"/>
      <c r="M42" s="38"/>
      <c r="N42" s="121"/>
      <c r="O42" s="38"/>
      <c r="P42" s="121"/>
      <c r="Q42" s="38"/>
      <c r="R42" s="121"/>
      <c r="S42" s="38"/>
      <c r="T42" s="121"/>
      <c r="U42" s="38"/>
      <c r="V42" s="121"/>
      <c r="W42" s="38"/>
      <c r="X42" s="121"/>
      <c r="Y42" s="38"/>
      <c r="Z42" s="121"/>
      <c r="AA42" s="38"/>
      <c r="AB42" s="121"/>
      <c r="AC42" s="38"/>
      <c r="AD42" s="121"/>
      <c r="AE42" s="38"/>
      <c r="AF42" s="121"/>
      <c r="AG42" s="38"/>
      <c r="AH42" s="121"/>
      <c r="AI42" s="38"/>
      <c r="AJ42" s="121"/>
      <c r="AK42" s="127" t="str">
        <f t="shared" si="0"/>
        <v/>
      </c>
      <c r="AL42" s="125" t="str">
        <f t="shared" si="1"/>
        <v/>
      </c>
      <c r="AM42" s="125" t="str">
        <f t="shared" si="2"/>
        <v/>
      </c>
      <c r="AN42" s="127" t="str">
        <f t="shared" si="3"/>
        <v/>
      </c>
      <c r="AO42" s="125" t="str">
        <f t="shared" si="4"/>
        <v/>
      </c>
      <c r="AP42" s="125" t="str">
        <f t="shared" si="5"/>
        <v/>
      </c>
      <c r="AQ42" s="127" t="str">
        <f t="shared" si="6"/>
        <v/>
      </c>
      <c r="AR42" s="125" t="str">
        <f t="shared" si="36"/>
        <v/>
      </c>
      <c r="AS42" s="125" t="str">
        <f t="shared" si="37"/>
        <v/>
      </c>
      <c r="AT42" s="127" t="str">
        <f t="shared" si="9"/>
        <v/>
      </c>
      <c r="AU42" s="125" t="str">
        <f t="shared" si="10"/>
        <v/>
      </c>
      <c r="AV42" s="125" t="str">
        <f t="shared" si="11"/>
        <v/>
      </c>
      <c r="AW42" s="127" t="str">
        <f t="shared" si="12"/>
        <v/>
      </c>
      <c r="AX42" s="125" t="str">
        <f t="shared" si="38"/>
        <v/>
      </c>
      <c r="AY42" s="125" t="str">
        <f t="shared" si="39"/>
        <v/>
      </c>
      <c r="AZ42" s="127" t="str">
        <f t="shared" si="15"/>
        <v/>
      </c>
      <c r="BA42" s="125" t="str">
        <f t="shared" si="40"/>
        <v/>
      </c>
      <c r="BB42" s="125" t="str">
        <f t="shared" si="41"/>
        <v/>
      </c>
      <c r="BC42" s="227"/>
      <c r="BD42" s="227"/>
      <c r="BE42" s="127" t="str">
        <f t="shared" si="18"/>
        <v/>
      </c>
      <c r="BF42" s="125" t="str">
        <f t="shared" si="42"/>
        <v/>
      </c>
      <c r="BG42" s="125" t="str">
        <f t="shared" si="43"/>
        <v/>
      </c>
      <c r="BH42" s="127" t="str">
        <f t="shared" si="21"/>
        <v/>
      </c>
      <c r="BI42" s="125" t="str">
        <f t="shared" si="44"/>
        <v/>
      </c>
      <c r="BJ42" s="125" t="str">
        <f t="shared" si="45"/>
        <v/>
      </c>
      <c r="BK42" s="127" t="str">
        <f t="shared" si="24"/>
        <v/>
      </c>
      <c r="BL42" s="125" t="str">
        <f t="shared" si="46"/>
        <v/>
      </c>
      <c r="BM42" s="125" t="str">
        <f t="shared" si="47"/>
        <v/>
      </c>
      <c r="BN42" s="127" t="str">
        <f t="shared" si="27"/>
        <v/>
      </c>
      <c r="BO42" s="125" t="str">
        <f t="shared" si="48"/>
        <v/>
      </c>
      <c r="BP42" s="125" t="str">
        <f t="shared" si="49"/>
        <v/>
      </c>
      <c r="BQ42" s="127" t="str">
        <f t="shared" si="30"/>
        <v/>
      </c>
      <c r="BR42" s="125" t="str">
        <f t="shared" si="50"/>
        <v/>
      </c>
      <c r="BS42" s="125" t="str">
        <f t="shared" si="51"/>
        <v/>
      </c>
      <c r="BT42" s="127" t="str">
        <f t="shared" si="33"/>
        <v/>
      </c>
      <c r="BU42" s="125" t="str">
        <f t="shared" si="52"/>
        <v/>
      </c>
      <c r="BV42" s="125" t="str">
        <f t="shared" si="53"/>
        <v/>
      </c>
      <c r="BW42" s="227"/>
      <c r="BX42" s="227"/>
    </row>
    <row r="43" spans="1:76" s="228" customFormat="1" ht="45" customHeight="1">
      <c r="A43" s="226">
        <f>'MAKLUMAT MURID'!A47</f>
        <v>35</v>
      </c>
      <c r="B43" s="225">
        <f>VLOOKUP(A43,'MAKLUMAT MURID'!$A$13:$I$52,2,FALSE)</f>
        <v>0</v>
      </c>
      <c r="C43" s="226" t="str">
        <f>VLOOKUP(A43,'MAKLUMAT MURID'!$A$13:$I$52,6,FALSE)</f>
        <v/>
      </c>
      <c r="D43" s="226">
        <f>VLOOKUP(A43,'MAKLUMAT MURID'!$A$13:$I$52,5,FALSE)</f>
        <v>0</v>
      </c>
      <c r="E43" s="38"/>
      <c r="F43" s="121"/>
      <c r="G43" s="38"/>
      <c r="H43" s="121"/>
      <c r="I43" s="38"/>
      <c r="J43" s="121"/>
      <c r="K43" s="38"/>
      <c r="L43" s="121"/>
      <c r="M43" s="38"/>
      <c r="N43" s="121"/>
      <c r="O43" s="38"/>
      <c r="P43" s="121"/>
      <c r="Q43" s="38"/>
      <c r="R43" s="121"/>
      <c r="S43" s="38"/>
      <c r="T43" s="121"/>
      <c r="U43" s="38"/>
      <c r="V43" s="121"/>
      <c r="W43" s="38"/>
      <c r="X43" s="121"/>
      <c r="Y43" s="38"/>
      <c r="Z43" s="121"/>
      <c r="AA43" s="38"/>
      <c r="AB43" s="121"/>
      <c r="AC43" s="38"/>
      <c r="AD43" s="121"/>
      <c r="AE43" s="38"/>
      <c r="AF43" s="121"/>
      <c r="AG43" s="38"/>
      <c r="AH43" s="121"/>
      <c r="AI43" s="38"/>
      <c r="AJ43" s="121"/>
      <c r="AK43" s="127" t="str">
        <f t="shared" si="0"/>
        <v/>
      </c>
      <c r="AL43" s="125" t="str">
        <f t="shared" si="1"/>
        <v/>
      </c>
      <c r="AM43" s="125" t="str">
        <f t="shared" si="2"/>
        <v/>
      </c>
      <c r="AN43" s="127" t="str">
        <f t="shared" si="3"/>
        <v/>
      </c>
      <c r="AO43" s="125" t="str">
        <f t="shared" si="4"/>
        <v/>
      </c>
      <c r="AP43" s="125" t="str">
        <f t="shared" si="5"/>
        <v/>
      </c>
      <c r="AQ43" s="127" t="str">
        <f t="shared" si="6"/>
        <v/>
      </c>
      <c r="AR43" s="125" t="str">
        <f t="shared" si="36"/>
        <v/>
      </c>
      <c r="AS43" s="125" t="str">
        <f t="shared" si="37"/>
        <v/>
      </c>
      <c r="AT43" s="127" t="str">
        <f t="shared" si="9"/>
        <v/>
      </c>
      <c r="AU43" s="125" t="str">
        <f t="shared" si="10"/>
        <v/>
      </c>
      <c r="AV43" s="125" t="str">
        <f t="shared" si="11"/>
        <v/>
      </c>
      <c r="AW43" s="127" t="str">
        <f t="shared" si="12"/>
        <v/>
      </c>
      <c r="AX43" s="125" t="str">
        <f t="shared" si="38"/>
        <v/>
      </c>
      <c r="AY43" s="125" t="str">
        <f t="shared" si="39"/>
        <v/>
      </c>
      <c r="AZ43" s="127" t="str">
        <f t="shared" si="15"/>
        <v/>
      </c>
      <c r="BA43" s="125" t="str">
        <f t="shared" si="40"/>
        <v/>
      </c>
      <c r="BB43" s="125" t="str">
        <f t="shared" si="41"/>
        <v/>
      </c>
      <c r="BC43" s="227"/>
      <c r="BD43" s="227"/>
      <c r="BE43" s="127" t="str">
        <f t="shared" si="18"/>
        <v/>
      </c>
      <c r="BF43" s="125" t="str">
        <f t="shared" si="42"/>
        <v/>
      </c>
      <c r="BG43" s="125" t="str">
        <f t="shared" si="43"/>
        <v/>
      </c>
      <c r="BH43" s="127" t="str">
        <f t="shared" si="21"/>
        <v/>
      </c>
      <c r="BI43" s="125" t="str">
        <f t="shared" si="44"/>
        <v/>
      </c>
      <c r="BJ43" s="125" t="str">
        <f t="shared" si="45"/>
        <v/>
      </c>
      <c r="BK43" s="127" t="str">
        <f t="shared" si="24"/>
        <v/>
      </c>
      <c r="BL43" s="125" t="str">
        <f t="shared" si="46"/>
        <v/>
      </c>
      <c r="BM43" s="125" t="str">
        <f t="shared" si="47"/>
        <v/>
      </c>
      <c r="BN43" s="127" t="str">
        <f t="shared" si="27"/>
        <v/>
      </c>
      <c r="BO43" s="125" t="str">
        <f t="shared" si="48"/>
        <v/>
      </c>
      <c r="BP43" s="125" t="str">
        <f t="shared" si="49"/>
        <v/>
      </c>
      <c r="BQ43" s="127" t="str">
        <f t="shared" si="30"/>
        <v/>
      </c>
      <c r="BR43" s="125" t="str">
        <f t="shared" si="50"/>
        <v/>
      </c>
      <c r="BS43" s="125" t="str">
        <f t="shared" si="51"/>
        <v/>
      </c>
      <c r="BT43" s="127" t="str">
        <f t="shared" si="33"/>
        <v/>
      </c>
      <c r="BU43" s="125" t="str">
        <f t="shared" si="52"/>
        <v/>
      </c>
      <c r="BV43" s="125" t="str">
        <f t="shared" si="53"/>
        <v/>
      </c>
      <c r="BW43" s="227"/>
      <c r="BX43" s="227"/>
    </row>
    <row r="44" spans="1:76" s="228" customFormat="1" ht="45" customHeight="1">
      <c r="A44" s="226">
        <f>'MAKLUMAT MURID'!A48</f>
        <v>36</v>
      </c>
      <c r="B44" s="225">
        <f>VLOOKUP(A44,'MAKLUMAT MURID'!$A$13:$I$52,2,FALSE)</f>
        <v>0</v>
      </c>
      <c r="C44" s="226" t="str">
        <f>VLOOKUP(A44,'MAKLUMAT MURID'!$A$13:$I$52,6,FALSE)</f>
        <v/>
      </c>
      <c r="D44" s="226">
        <f>VLOOKUP(A44,'MAKLUMAT MURID'!$A$13:$I$52,5,FALSE)</f>
        <v>0</v>
      </c>
      <c r="E44" s="38"/>
      <c r="F44" s="121"/>
      <c r="G44" s="38"/>
      <c r="H44" s="121"/>
      <c r="I44" s="38"/>
      <c r="J44" s="121"/>
      <c r="K44" s="38"/>
      <c r="L44" s="121"/>
      <c r="M44" s="38"/>
      <c r="N44" s="121"/>
      <c r="O44" s="38"/>
      <c r="P44" s="121"/>
      <c r="Q44" s="38"/>
      <c r="R44" s="121"/>
      <c r="S44" s="38"/>
      <c r="T44" s="121"/>
      <c r="U44" s="38"/>
      <c r="V44" s="121"/>
      <c r="W44" s="38"/>
      <c r="X44" s="121"/>
      <c r="Y44" s="38"/>
      <c r="Z44" s="121"/>
      <c r="AA44" s="38"/>
      <c r="AB44" s="121"/>
      <c r="AC44" s="38"/>
      <c r="AD44" s="121"/>
      <c r="AE44" s="38"/>
      <c r="AF44" s="121"/>
      <c r="AG44" s="38"/>
      <c r="AH44" s="121"/>
      <c r="AI44" s="38"/>
      <c r="AJ44" s="121"/>
      <c r="AK44" s="127" t="str">
        <f t="shared" si="0"/>
        <v/>
      </c>
      <c r="AL44" s="125" t="str">
        <f t="shared" si="1"/>
        <v/>
      </c>
      <c r="AM44" s="125" t="str">
        <f t="shared" si="2"/>
        <v/>
      </c>
      <c r="AN44" s="127" t="str">
        <f t="shared" si="3"/>
        <v/>
      </c>
      <c r="AO44" s="125" t="str">
        <f t="shared" si="4"/>
        <v/>
      </c>
      <c r="AP44" s="125" t="str">
        <f t="shared" si="5"/>
        <v/>
      </c>
      <c r="AQ44" s="127" t="str">
        <f t="shared" si="6"/>
        <v/>
      </c>
      <c r="AR44" s="125" t="str">
        <f t="shared" si="36"/>
        <v/>
      </c>
      <c r="AS44" s="125" t="str">
        <f t="shared" si="37"/>
        <v/>
      </c>
      <c r="AT44" s="127" t="str">
        <f t="shared" si="9"/>
        <v/>
      </c>
      <c r="AU44" s="125" t="str">
        <f t="shared" si="10"/>
        <v/>
      </c>
      <c r="AV44" s="125" t="str">
        <f t="shared" si="11"/>
        <v/>
      </c>
      <c r="AW44" s="127" t="str">
        <f t="shared" si="12"/>
        <v/>
      </c>
      <c r="AX44" s="125" t="str">
        <f t="shared" si="38"/>
        <v/>
      </c>
      <c r="AY44" s="125" t="str">
        <f t="shared" si="39"/>
        <v/>
      </c>
      <c r="AZ44" s="127" t="str">
        <f t="shared" si="15"/>
        <v/>
      </c>
      <c r="BA44" s="125" t="str">
        <f t="shared" si="40"/>
        <v/>
      </c>
      <c r="BB44" s="125" t="str">
        <f t="shared" si="41"/>
        <v/>
      </c>
      <c r="BC44" s="227"/>
      <c r="BD44" s="227"/>
      <c r="BE44" s="127" t="str">
        <f t="shared" si="18"/>
        <v/>
      </c>
      <c r="BF44" s="125" t="str">
        <f t="shared" si="42"/>
        <v/>
      </c>
      <c r="BG44" s="125" t="str">
        <f t="shared" si="43"/>
        <v/>
      </c>
      <c r="BH44" s="127" t="str">
        <f t="shared" si="21"/>
        <v/>
      </c>
      <c r="BI44" s="125" t="str">
        <f t="shared" si="44"/>
        <v/>
      </c>
      <c r="BJ44" s="125" t="str">
        <f t="shared" si="45"/>
        <v/>
      </c>
      <c r="BK44" s="127" t="str">
        <f t="shared" si="24"/>
        <v/>
      </c>
      <c r="BL44" s="125" t="str">
        <f t="shared" si="46"/>
        <v/>
      </c>
      <c r="BM44" s="125" t="str">
        <f t="shared" si="47"/>
        <v/>
      </c>
      <c r="BN44" s="127" t="str">
        <f t="shared" si="27"/>
        <v/>
      </c>
      <c r="BO44" s="125" t="str">
        <f t="shared" si="48"/>
        <v/>
      </c>
      <c r="BP44" s="125" t="str">
        <f t="shared" si="49"/>
        <v/>
      </c>
      <c r="BQ44" s="127" t="str">
        <f t="shared" si="30"/>
        <v/>
      </c>
      <c r="BR44" s="125" t="str">
        <f t="shared" si="50"/>
        <v/>
      </c>
      <c r="BS44" s="125" t="str">
        <f t="shared" si="51"/>
        <v/>
      </c>
      <c r="BT44" s="127" t="str">
        <f t="shared" si="33"/>
        <v/>
      </c>
      <c r="BU44" s="125" t="str">
        <f t="shared" si="52"/>
        <v/>
      </c>
      <c r="BV44" s="125" t="str">
        <f t="shared" si="53"/>
        <v/>
      </c>
      <c r="BW44" s="227"/>
      <c r="BX44" s="227"/>
    </row>
    <row r="45" spans="1:76" s="228" customFormat="1" ht="45" customHeight="1">
      <c r="A45" s="226">
        <f>'MAKLUMAT MURID'!A49</f>
        <v>37</v>
      </c>
      <c r="B45" s="225">
        <f>VLOOKUP(A45,'MAKLUMAT MURID'!$A$13:$I$52,2,FALSE)</f>
        <v>0</v>
      </c>
      <c r="C45" s="226" t="str">
        <f>VLOOKUP(A45,'MAKLUMAT MURID'!$A$13:$I$52,6,FALSE)</f>
        <v/>
      </c>
      <c r="D45" s="226">
        <f>VLOOKUP(A45,'MAKLUMAT MURID'!$A$13:$I$52,5,FALSE)</f>
        <v>0</v>
      </c>
      <c r="E45" s="38"/>
      <c r="F45" s="121"/>
      <c r="G45" s="38"/>
      <c r="H45" s="121"/>
      <c r="I45" s="38"/>
      <c r="J45" s="121"/>
      <c r="K45" s="38"/>
      <c r="L45" s="121"/>
      <c r="M45" s="38"/>
      <c r="N45" s="121"/>
      <c r="O45" s="38"/>
      <c r="P45" s="121"/>
      <c r="Q45" s="38"/>
      <c r="R45" s="121"/>
      <c r="S45" s="38"/>
      <c r="T45" s="121"/>
      <c r="U45" s="38"/>
      <c r="V45" s="121"/>
      <c r="W45" s="38"/>
      <c r="X45" s="121"/>
      <c r="Y45" s="38"/>
      <c r="Z45" s="121"/>
      <c r="AA45" s="38"/>
      <c r="AB45" s="121"/>
      <c r="AC45" s="38"/>
      <c r="AD45" s="121"/>
      <c r="AE45" s="38"/>
      <c r="AF45" s="121"/>
      <c r="AG45" s="38"/>
      <c r="AH45" s="121"/>
      <c r="AI45" s="38"/>
      <c r="AJ45" s="121"/>
      <c r="AK45" s="127" t="str">
        <f t="shared" si="0"/>
        <v/>
      </c>
      <c r="AL45" s="125" t="str">
        <f t="shared" si="1"/>
        <v/>
      </c>
      <c r="AM45" s="125" t="str">
        <f t="shared" si="2"/>
        <v/>
      </c>
      <c r="AN45" s="127" t="str">
        <f t="shared" si="3"/>
        <v/>
      </c>
      <c r="AO45" s="125" t="str">
        <f t="shared" si="4"/>
        <v/>
      </c>
      <c r="AP45" s="125" t="str">
        <f t="shared" si="5"/>
        <v/>
      </c>
      <c r="AQ45" s="127" t="str">
        <f t="shared" si="6"/>
        <v/>
      </c>
      <c r="AR45" s="125" t="str">
        <f t="shared" si="36"/>
        <v/>
      </c>
      <c r="AS45" s="125" t="str">
        <f t="shared" si="37"/>
        <v/>
      </c>
      <c r="AT45" s="127" t="str">
        <f t="shared" si="9"/>
        <v/>
      </c>
      <c r="AU45" s="125" t="str">
        <f t="shared" si="10"/>
        <v/>
      </c>
      <c r="AV45" s="125" t="str">
        <f t="shared" si="11"/>
        <v/>
      </c>
      <c r="AW45" s="127" t="str">
        <f t="shared" si="12"/>
        <v/>
      </c>
      <c r="AX45" s="125" t="str">
        <f t="shared" si="38"/>
        <v/>
      </c>
      <c r="AY45" s="125" t="str">
        <f t="shared" si="39"/>
        <v/>
      </c>
      <c r="AZ45" s="127" t="str">
        <f t="shared" si="15"/>
        <v/>
      </c>
      <c r="BA45" s="125" t="str">
        <f t="shared" si="40"/>
        <v/>
      </c>
      <c r="BB45" s="125" t="str">
        <f t="shared" si="41"/>
        <v/>
      </c>
      <c r="BC45" s="227"/>
      <c r="BD45" s="227"/>
      <c r="BE45" s="127" t="str">
        <f t="shared" si="18"/>
        <v/>
      </c>
      <c r="BF45" s="125" t="str">
        <f t="shared" si="42"/>
        <v/>
      </c>
      <c r="BG45" s="125" t="str">
        <f t="shared" si="43"/>
        <v/>
      </c>
      <c r="BH45" s="127" t="str">
        <f t="shared" si="21"/>
        <v/>
      </c>
      <c r="BI45" s="125" t="str">
        <f t="shared" si="44"/>
        <v/>
      </c>
      <c r="BJ45" s="125" t="str">
        <f t="shared" si="45"/>
        <v/>
      </c>
      <c r="BK45" s="127" t="str">
        <f t="shared" si="24"/>
        <v/>
      </c>
      <c r="BL45" s="125" t="str">
        <f t="shared" si="46"/>
        <v/>
      </c>
      <c r="BM45" s="125" t="str">
        <f t="shared" si="47"/>
        <v/>
      </c>
      <c r="BN45" s="127" t="str">
        <f t="shared" si="27"/>
        <v/>
      </c>
      <c r="BO45" s="125" t="str">
        <f t="shared" si="48"/>
        <v/>
      </c>
      <c r="BP45" s="125" t="str">
        <f t="shared" si="49"/>
        <v/>
      </c>
      <c r="BQ45" s="127" t="str">
        <f t="shared" si="30"/>
        <v/>
      </c>
      <c r="BR45" s="125" t="str">
        <f t="shared" si="50"/>
        <v/>
      </c>
      <c r="BS45" s="125" t="str">
        <f t="shared" si="51"/>
        <v/>
      </c>
      <c r="BT45" s="127" t="str">
        <f t="shared" si="33"/>
        <v/>
      </c>
      <c r="BU45" s="125" t="str">
        <f t="shared" si="52"/>
        <v/>
      </c>
      <c r="BV45" s="125" t="str">
        <f t="shared" si="53"/>
        <v/>
      </c>
      <c r="BW45" s="227"/>
      <c r="BX45" s="227"/>
    </row>
    <row r="46" spans="1:76" s="228" customFormat="1" ht="45" customHeight="1">
      <c r="A46" s="226">
        <f>'MAKLUMAT MURID'!A50</f>
        <v>38</v>
      </c>
      <c r="B46" s="225">
        <f>VLOOKUP(A46,'MAKLUMAT MURID'!$A$13:$I$52,2,FALSE)</f>
        <v>0</v>
      </c>
      <c r="C46" s="226" t="str">
        <f>VLOOKUP(A46,'MAKLUMAT MURID'!$A$13:$I$52,6,FALSE)</f>
        <v/>
      </c>
      <c r="D46" s="226">
        <f>VLOOKUP(A46,'MAKLUMAT MURID'!$A$13:$I$52,5,FALSE)</f>
        <v>0</v>
      </c>
      <c r="E46" s="38"/>
      <c r="F46" s="121"/>
      <c r="G46" s="38"/>
      <c r="H46" s="121"/>
      <c r="I46" s="38"/>
      <c r="J46" s="121"/>
      <c r="K46" s="38"/>
      <c r="L46" s="121"/>
      <c r="M46" s="38"/>
      <c r="N46" s="121"/>
      <c r="O46" s="38"/>
      <c r="P46" s="121"/>
      <c r="Q46" s="38"/>
      <c r="R46" s="121"/>
      <c r="S46" s="38"/>
      <c r="T46" s="121"/>
      <c r="U46" s="38"/>
      <c r="V46" s="121"/>
      <c r="W46" s="38"/>
      <c r="X46" s="121"/>
      <c r="Y46" s="38"/>
      <c r="Z46" s="121"/>
      <c r="AA46" s="38"/>
      <c r="AB46" s="121"/>
      <c r="AC46" s="38"/>
      <c r="AD46" s="121"/>
      <c r="AE46" s="38"/>
      <c r="AF46" s="121"/>
      <c r="AG46" s="38"/>
      <c r="AH46" s="121"/>
      <c r="AI46" s="38"/>
      <c r="AJ46" s="121"/>
      <c r="AK46" s="127" t="str">
        <f t="shared" si="0"/>
        <v/>
      </c>
      <c r="AL46" s="125" t="str">
        <f t="shared" si="1"/>
        <v/>
      </c>
      <c r="AM46" s="125" t="str">
        <f t="shared" si="2"/>
        <v/>
      </c>
      <c r="AN46" s="127" t="str">
        <f t="shared" si="3"/>
        <v/>
      </c>
      <c r="AO46" s="125" t="str">
        <f t="shared" si="4"/>
        <v/>
      </c>
      <c r="AP46" s="125" t="str">
        <f t="shared" si="5"/>
        <v/>
      </c>
      <c r="AQ46" s="127" t="str">
        <f t="shared" si="6"/>
        <v/>
      </c>
      <c r="AR46" s="125" t="str">
        <f t="shared" si="36"/>
        <v/>
      </c>
      <c r="AS46" s="125" t="str">
        <f t="shared" si="37"/>
        <v/>
      </c>
      <c r="AT46" s="127" t="str">
        <f t="shared" si="9"/>
        <v/>
      </c>
      <c r="AU46" s="125" t="str">
        <f t="shared" si="10"/>
        <v/>
      </c>
      <c r="AV46" s="125" t="str">
        <f t="shared" si="11"/>
        <v/>
      </c>
      <c r="AW46" s="127" t="str">
        <f t="shared" si="12"/>
        <v/>
      </c>
      <c r="AX46" s="125" t="str">
        <f t="shared" si="38"/>
        <v/>
      </c>
      <c r="AY46" s="125" t="str">
        <f t="shared" si="39"/>
        <v/>
      </c>
      <c r="AZ46" s="127" t="str">
        <f t="shared" si="15"/>
        <v/>
      </c>
      <c r="BA46" s="125" t="str">
        <f t="shared" si="40"/>
        <v/>
      </c>
      <c r="BB46" s="125" t="str">
        <f t="shared" si="41"/>
        <v/>
      </c>
      <c r="BC46" s="227"/>
      <c r="BD46" s="227"/>
      <c r="BE46" s="127" t="str">
        <f t="shared" si="18"/>
        <v/>
      </c>
      <c r="BF46" s="125" t="str">
        <f t="shared" si="42"/>
        <v/>
      </c>
      <c r="BG46" s="125" t="str">
        <f t="shared" si="43"/>
        <v/>
      </c>
      <c r="BH46" s="127" t="str">
        <f t="shared" si="21"/>
        <v/>
      </c>
      <c r="BI46" s="125" t="str">
        <f t="shared" si="44"/>
        <v/>
      </c>
      <c r="BJ46" s="125" t="str">
        <f t="shared" si="45"/>
        <v/>
      </c>
      <c r="BK46" s="127" t="str">
        <f t="shared" si="24"/>
        <v/>
      </c>
      <c r="BL46" s="125" t="str">
        <f t="shared" si="46"/>
        <v/>
      </c>
      <c r="BM46" s="125" t="str">
        <f t="shared" si="47"/>
        <v/>
      </c>
      <c r="BN46" s="127" t="str">
        <f t="shared" si="27"/>
        <v/>
      </c>
      <c r="BO46" s="125" t="str">
        <f t="shared" si="48"/>
        <v/>
      </c>
      <c r="BP46" s="125" t="str">
        <f t="shared" si="49"/>
        <v/>
      </c>
      <c r="BQ46" s="127" t="str">
        <f t="shared" si="30"/>
        <v/>
      </c>
      <c r="BR46" s="125" t="str">
        <f t="shared" si="50"/>
        <v/>
      </c>
      <c r="BS46" s="125" t="str">
        <f t="shared" si="51"/>
        <v/>
      </c>
      <c r="BT46" s="127" t="str">
        <f t="shared" si="33"/>
        <v/>
      </c>
      <c r="BU46" s="125" t="str">
        <f t="shared" si="52"/>
        <v/>
      </c>
      <c r="BV46" s="125" t="str">
        <f t="shared" si="53"/>
        <v/>
      </c>
      <c r="BW46" s="227"/>
      <c r="BX46" s="227"/>
    </row>
    <row r="47" spans="1:76" s="228" customFormat="1" ht="45" customHeight="1">
      <c r="A47" s="226">
        <f>'MAKLUMAT MURID'!A51</f>
        <v>39</v>
      </c>
      <c r="B47" s="225">
        <f>VLOOKUP(A47,'MAKLUMAT MURID'!$A$13:$I$52,2,FALSE)</f>
        <v>0</v>
      </c>
      <c r="C47" s="226" t="str">
        <f>VLOOKUP(A47,'MAKLUMAT MURID'!$A$13:$I$52,6,FALSE)</f>
        <v/>
      </c>
      <c r="D47" s="226">
        <f>VLOOKUP(A47,'MAKLUMAT MURID'!$A$13:$I$52,5,FALSE)</f>
        <v>0</v>
      </c>
      <c r="E47" s="38"/>
      <c r="F47" s="121"/>
      <c r="G47" s="38"/>
      <c r="H47" s="121"/>
      <c r="I47" s="38"/>
      <c r="J47" s="121"/>
      <c r="K47" s="38"/>
      <c r="L47" s="121"/>
      <c r="M47" s="38"/>
      <c r="N47" s="121"/>
      <c r="O47" s="38"/>
      <c r="P47" s="121"/>
      <c r="Q47" s="38"/>
      <c r="R47" s="121"/>
      <c r="S47" s="38"/>
      <c r="T47" s="121"/>
      <c r="U47" s="38"/>
      <c r="V47" s="121"/>
      <c r="W47" s="38"/>
      <c r="X47" s="121"/>
      <c r="Y47" s="38"/>
      <c r="Z47" s="121"/>
      <c r="AA47" s="38"/>
      <c r="AB47" s="121"/>
      <c r="AC47" s="38"/>
      <c r="AD47" s="121"/>
      <c r="AE47" s="38"/>
      <c r="AF47" s="121"/>
      <c r="AG47" s="38"/>
      <c r="AH47" s="121"/>
      <c r="AI47" s="38"/>
      <c r="AJ47" s="121"/>
      <c r="AK47" s="127" t="str">
        <f t="shared" si="0"/>
        <v/>
      </c>
      <c r="AL47" s="125" t="str">
        <f t="shared" si="1"/>
        <v/>
      </c>
      <c r="AM47" s="125" t="str">
        <f t="shared" si="2"/>
        <v/>
      </c>
      <c r="AN47" s="127" t="str">
        <f t="shared" si="3"/>
        <v/>
      </c>
      <c r="AO47" s="125" t="str">
        <f t="shared" si="4"/>
        <v/>
      </c>
      <c r="AP47" s="125" t="str">
        <f t="shared" si="5"/>
        <v/>
      </c>
      <c r="AQ47" s="127" t="str">
        <f t="shared" si="6"/>
        <v/>
      </c>
      <c r="AR47" s="125" t="str">
        <f t="shared" si="36"/>
        <v/>
      </c>
      <c r="AS47" s="125" t="str">
        <f t="shared" si="37"/>
        <v/>
      </c>
      <c r="AT47" s="127" t="str">
        <f t="shared" si="9"/>
        <v/>
      </c>
      <c r="AU47" s="125" t="str">
        <f t="shared" si="10"/>
        <v/>
      </c>
      <c r="AV47" s="125" t="str">
        <f t="shared" si="11"/>
        <v/>
      </c>
      <c r="AW47" s="127" t="str">
        <f t="shared" si="12"/>
        <v/>
      </c>
      <c r="AX47" s="125" t="str">
        <f t="shared" si="38"/>
        <v/>
      </c>
      <c r="AY47" s="125" t="str">
        <f t="shared" si="39"/>
        <v/>
      </c>
      <c r="AZ47" s="127" t="str">
        <f t="shared" si="15"/>
        <v/>
      </c>
      <c r="BA47" s="125" t="str">
        <f t="shared" si="40"/>
        <v/>
      </c>
      <c r="BB47" s="125" t="str">
        <f t="shared" si="41"/>
        <v/>
      </c>
      <c r="BC47" s="227"/>
      <c r="BD47" s="227"/>
      <c r="BE47" s="127" t="str">
        <f t="shared" si="18"/>
        <v/>
      </c>
      <c r="BF47" s="125" t="str">
        <f t="shared" si="42"/>
        <v/>
      </c>
      <c r="BG47" s="125" t="str">
        <f t="shared" si="43"/>
        <v/>
      </c>
      <c r="BH47" s="127" t="str">
        <f t="shared" si="21"/>
        <v/>
      </c>
      <c r="BI47" s="125" t="str">
        <f t="shared" si="44"/>
        <v/>
      </c>
      <c r="BJ47" s="125" t="str">
        <f t="shared" si="45"/>
        <v/>
      </c>
      <c r="BK47" s="127" t="str">
        <f t="shared" si="24"/>
        <v/>
      </c>
      <c r="BL47" s="125" t="str">
        <f t="shared" si="46"/>
        <v/>
      </c>
      <c r="BM47" s="125" t="str">
        <f t="shared" si="47"/>
        <v/>
      </c>
      <c r="BN47" s="127" t="str">
        <f t="shared" si="27"/>
        <v/>
      </c>
      <c r="BO47" s="125" t="str">
        <f t="shared" si="48"/>
        <v/>
      </c>
      <c r="BP47" s="125" t="str">
        <f t="shared" si="49"/>
        <v/>
      </c>
      <c r="BQ47" s="127" t="str">
        <f t="shared" si="30"/>
        <v/>
      </c>
      <c r="BR47" s="125" t="str">
        <f t="shared" si="50"/>
        <v/>
      </c>
      <c r="BS47" s="125" t="str">
        <f t="shared" si="51"/>
        <v/>
      </c>
      <c r="BT47" s="127" t="str">
        <f t="shared" si="33"/>
        <v/>
      </c>
      <c r="BU47" s="125" t="str">
        <f t="shared" si="52"/>
        <v/>
      </c>
      <c r="BV47" s="125" t="str">
        <f t="shared" si="53"/>
        <v/>
      </c>
      <c r="BW47" s="227"/>
      <c r="BX47" s="227"/>
    </row>
    <row r="48" spans="1:76" s="228" customFormat="1" ht="45" customHeight="1">
      <c r="A48" s="226">
        <f>'MAKLUMAT MURID'!A52</f>
        <v>40</v>
      </c>
      <c r="B48" s="225">
        <f>VLOOKUP(A48,'MAKLUMAT MURID'!$A$13:$I$52,2,FALSE)</f>
        <v>0</v>
      </c>
      <c r="C48" s="226" t="str">
        <f>VLOOKUP(A48,'MAKLUMAT MURID'!$A$13:$I$52,6,FALSE)</f>
        <v/>
      </c>
      <c r="D48" s="226">
        <f>VLOOKUP(A48,'MAKLUMAT MURID'!$A$13:$I$52,5,FALSE)</f>
        <v>0</v>
      </c>
      <c r="E48" s="38"/>
      <c r="F48" s="121"/>
      <c r="G48" s="38"/>
      <c r="H48" s="121"/>
      <c r="I48" s="38"/>
      <c r="J48" s="121"/>
      <c r="K48" s="38"/>
      <c r="L48" s="121"/>
      <c r="M48" s="38"/>
      <c r="N48" s="121"/>
      <c r="O48" s="38"/>
      <c r="P48" s="121"/>
      <c r="Q48" s="38"/>
      <c r="R48" s="121"/>
      <c r="S48" s="38"/>
      <c r="T48" s="121"/>
      <c r="U48" s="38"/>
      <c r="V48" s="121"/>
      <c r="W48" s="38"/>
      <c r="X48" s="121"/>
      <c r="Y48" s="38"/>
      <c r="Z48" s="121"/>
      <c r="AA48" s="38"/>
      <c r="AB48" s="121"/>
      <c r="AC48" s="38"/>
      <c r="AD48" s="121"/>
      <c r="AE48" s="38"/>
      <c r="AF48" s="121"/>
      <c r="AG48" s="38"/>
      <c r="AH48" s="121"/>
      <c r="AI48" s="38"/>
      <c r="AJ48" s="121"/>
      <c r="AK48" s="127" t="str">
        <f t="shared" si="0"/>
        <v/>
      </c>
      <c r="AL48" s="125" t="str">
        <f t="shared" si="1"/>
        <v/>
      </c>
      <c r="AM48" s="125" t="str">
        <f t="shared" si="2"/>
        <v/>
      </c>
      <c r="AN48" s="127" t="str">
        <f t="shared" si="3"/>
        <v/>
      </c>
      <c r="AO48" s="125" t="str">
        <f t="shared" si="4"/>
        <v/>
      </c>
      <c r="AP48" s="125" t="str">
        <f t="shared" si="5"/>
        <v/>
      </c>
      <c r="AQ48" s="127" t="str">
        <f t="shared" si="6"/>
        <v/>
      </c>
      <c r="AR48" s="125" t="str">
        <f t="shared" si="36"/>
        <v/>
      </c>
      <c r="AS48" s="125" t="str">
        <f t="shared" si="37"/>
        <v/>
      </c>
      <c r="AT48" s="127" t="str">
        <f t="shared" si="9"/>
        <v/>
      </c>
      <c r="AU48" s="125" t="str">
        <f t="shared" si="10"/>
        <v/>
      </c>
      <c r="AV48" s="125" t="str">
        <f t="shared" si="11"/>
        <v/>
      </c>
      <c r="AW48" s="127" t="str">
        <f t="shared" si="12"/>
        <v/>
      </c>
      <c r="AX48" s="125" t="str">
        <f t="shared" si="38"/>
        <v/>
      </c>
      <c r="AY48" s="125" t="str">
        <f t="shared" si="39"/>
        <v/>
      </c>
      <c r="AZ48" s="127" t="str">
        <f t="shared" si="15"/>
        <v/>
      </c>
      <c r="BA48" s="125" t="str">
        <f t="shared" si="40"/>
        <v/>
      </c>
      <c r="BB48" s="125" t="str">
        <f t="shared" si="41"/>
        <v/>
      </c>
      <c r="BC48" s="227"/>
      <c r="BD48" s="227"/>
      <c r="BE48" s="127" t="str">
        <f t="shared" si="18"/>
        <v/>
      </c>
      <c r="BF48" s="125" t="str">
        <f t="shared" si="42"/>
        <v/>
      </c>
      <c r="BG48" s="125" t="str">
        <f t="shared" si="43"/>
        <v/>
      </c>
      <c r="BH48" s="127" t="str">
        <f t="shared" si="21"/>
        <v/>
      </c>
      <c r="BI48" s="125" t="str">
        <f t="shared" si="44"/>
        <v/>
      </c>
      <c r="BJ48" s="125" t="str">
        <f t="shared" si="45"/>
        <v/>
      </c>
      <c r="BK48" s="127" t="str">
        <f t="shared" si="24"/>
        <v/>
      </c>
      <c r="BL48" s="125" t="str">
        <f t="shared" ref="BL48" si="54">IF($C48=BL$7,IF(SUM(S48)=0,"",IF(AND(AVERAGE(S48)&gt;=1,AVERAGE(S48)&lt;=1.6),1,IF(AND(AVERAGE(S48)&gt;1.6,AVERAGE(S48)&lt;=2.6),2,IF(AND(AVERAGE(S48)&gt;2.6,AVERAGE(S48)&lt;=3),3)))),"")</f>
        <v/>
      </c>
      <c r="BM48" s="125" t="str">
        <f t="shared" ref="BM48" si="55">IF($C48=BM$7,IF(SUM(S48)=0,"",IF(AND(AVERAGE(S48)&gt;=1,AVERAGE(S48)&lt;=1.6),1,IF(AND(AVERAGE(S48)&gt;1.6,AVERAGE(S48)&lt;=2.6),2,IF(AND(AVERAGE(S48)&gt;2.6,AVERAGE(S48)&lt;=3),3)))),"")</f>
        <v/>
      </c>
      <c r="BN48" s="127" t="str">
        <f t="shared" si="27"/>
        <v/>
      </c>
      <c r="BO48" s="125" t="str">
        <f t="shared" si="48"/>
        <v/>
      </c>
      <c r="BP48" s="125" t="str">
        <f t="shared" si="49"/>
        <v/>
      </c>
      <c r="BQ48" s="127" t="str">
        <f t="shared" si="30"/>
        <v/>
      </c>
      <c r="BR48" s="125" t="str">
        <f t="shared" ref="BR48" si="56">IF($C48=BR$7,IF(SUM(AA48,AE48)=0,"",IF(AND(AVERAGE(AA48,AE48)&gt;=1,AVERAGE(AA48,AE48)&lt;=1.6),1,IF(AND(AVERAGE(AA48,AE48)&gt;1.6,AVERAGE(AA48,AE48)&lt;=2.6),2,IF(AND(AVERAGE(AA48,AE48)&gt;2.6,AVERAGE(AA48,AE48)&lt;=3),3)))),"")</f>
        <v/>
      </c>
      <c r="BS48" s="125" t="str">
        <f t="shared" ref="BS48" si="57">IF($C48=BS$7,IF(SUM(AA48,AE48)=0,"",IF(AND(AVERAGE(AA48,AE48)&gt;=1,AVERAGE(AA48,AE48)&lt;=1.6),1,IF(AND(AVERAGE(AA48,AE48)&gt;1.6,AVERAGE(AA48,AE48)&lt;=2.6),2,IF(AND(AVERAGE(AA48,AE48)&gt;2.6,AVERAGE(AA48,AE48)&lt;=3),3)))),"")</f>
        <v/>
      </c>
      <c r="BT48" s="127" t="str">
        <f t="shared" si="33"/>
        <v/>
      </c>
      <c r="BU48" s="125" t="str">
        <f t="shared" si="52"/>
        <v/>
      </c>
      <c r="BV48" s="125" t="str">
        <f t="shared" si="53"/>
        <v/>
      </c>
      <c r="BW48" s="227"/>
      <c r="BX48" s="227"/>
    </row>
    <row r="49" spans="1:76">
      <c r="A49" s="39"/>
      <c r="B49" s="39"/>
      <c r="C49" s="39"/>
      <c r="D49" s="39"/>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145"/>
      <c r="AL49" s="145"/>
      <c r="AM49" s="145"/>
      <c r="AN49" s="145"/>
      <c r="AO49" s="145"/>
      <c r="AP49" s="145"/>
      <c r="AQ49" s="145"/>
      <c r="AR49" s="145"/>
      <c r="AS49" s="145"/>
      <c r="AT49" s="145"/>
      <c r="AU49" s="145"/>
      <c r="AV49" s="145"/>
      <c r="AW49" s="145"/>
      <c r="AX49" s="145"/>
      <c r="AY49" s="145"/>
      <c r="AZ49" s="145"/>
      <c r="BA49" s="145"/>
      <c r="BB49" s="145"/>
      <c r="BC49" s="40"/>
      <c r="BD49" s="40"/>
      <c r="BE49" s="40"/>
      <c r="BF49" s="40"/>
      <c r="BG49" s="40"/>
      <c r="BH49" s="40"/>
      <c r="BI49" s="40"/>
      <c r="BJ49" s="40"/>
      <c r="BK49" s="40"/>
      <c r="BL49" s="40"/>
      <c r="BM49" s="40"/>
      <c r="BN49" s="40"/>
      <c r="BO49" s="40"/>
      <c r="BP49" s="40"/>
      <c r="BQ49" s="40"/>
      <c r="BR49" s="40"/>
      <c r="BS49" s="40"/>
      <c r="BT49" s="40"/>
      <c r="BU49" s="40"/>
      <c r="BV49" s="40"/>
      <c r="BW49" s="40"/>
      <c r="BX49" s="40"/>
    </row>
    <row r="50" spans="1:76" s="144" customFormat="1" ht="15" customHeight="1">
      <c r="A50" s="313" t="s">
        <v>16</v>
      </c>
      <c r="B50" s="304" t="s">
        <v>30</v>
      </c>
      <c r="C50" s="305"/>
      <c r="D50" s="305"/>
      <c r="E50" s="136">
        <f>COUNTIF(E$9:E$48,1)</f>
        <v>0</v>
      </c>
      <c r="F50" s="295"/>
      <c r="G50" s="136">
        <f>COUNTIF(G$9:G$48,1)</f>
        <v>0</v>
      </c>
      <c r="H50" s="295"/>
      <c r="I50" s="136">
        <f>COUNTIF(I$9:I$48,1)</f>
        <v>0</v>
      </c>
      <c r="J50" s="295"/>
      <c r="K50" s="136">
        <f>COUNTIF(K$9:K$48,1)</f>
        <v>0</v>
      </c>
      <c r="L50" s="295"/>
      <c r="M50" s="136">
        <f>COUNTIF(M$9:M$48,1)</f>
        <v>0</v>
      </c>
      <c r="N50" s="295"/>
      <c r="O50" s="136">
        <f>COUNTIF(O$9:O$48,1)</f>
        <v>0</v>
      </c>
      <c r="P50" s="295"/>
      <c r="Q50" s="136">
        <f>COUNTIF(Q$9:Q$48,1)</f>
        <v>0</v>
      </c>
      <c r="R50" s="295"/>
      <c r="S50" s="136">
        <f>COUNTIF(S$9:S$48,1)</f>
        <v>0</v>
      </c>
      <c r="T50" s="295"/>
      <c r="U50" s="136">
        <f>COUNTIF(U$9:U$48,1)</f>
        <v>0</v>
      </c>
      <c r="V50" s="295"/>
      <c r="W50" s="136">
        <f>COUNTIF(W$9:W$48,1)</f>
        <v>0</v>
      </c>
      <c r="X50" s="295"/>
      <c r="Y50" s="136">
        <f>COUNTIF(Y$9:Y$48,1)</f>
        <v>0</v>
      </c>
      <c r="Z50" s="295"/>
      <c r="AA50" s="136">
        <f>COUNTIF(AA$9:AA$48,1)</f>
        <v>0</v>
      </c>
      <c r="AB50" s="295"/>
      <c r="AC50" s="136">
        <f>COUNTIF(AC$9:AC$48,1)</f>
        <v>0</v>
      </c>
      <c r="AD50" s="295"/>
      <c r="AE50" s="136">
        <f>COUNTIF(AE$9:AE$48,1)</f>
        <v>0</v>
      </c>
      <c r="AF50" s="295"/>
      <c r="AG50" s="136">
        <f>COUNTIF(AG$9:AG$48,1)</f>
        <v>0</v>
      </c>
      <c r="AH50" s="295"/>
      <c r="AI50" s="136">
        <f>COUNTIF(AI$9:AI$48,1)</f>
        <v>0</v>
      </c>
      <c r="AJ50" s="295"/>
      <c r="AK50" s="137">
        <f t="shared" ref="AK50:BX50" si="58">COUNTIF(AK$9:AK$48,1)</f>
        <v>0</v>
      </c>
      <c r="AL50" s="272">
        <f t="shared" si="58"/>
        <v>0</v>
      </c>
      <c r="AM50" s="272">
        <f t="shared" si="58"/>
        <v>0</v>
      </c>
      <c r="AN50" s="137">
        <f t="shared" si="58"/>
        <v>0</v>
      </c>
      <c r="AO50" s="272">
        <f t="shared" si="58"/>
        <v>0</v>
      </c>
      <c r="AP50" s="272">
        <f t="shared" si="58"/>
        <v>0</v>
      </c>
      <c r="AQ50" s="137">
        <f t="shared" si="58"/>
        <v>0</v>
      </c>
      <c r="AR50" s="272">
        <f t="shared" si="58"/>
        <v>0</v>
      </c>
      <c r="AS50" s="272">
        <f t="shared" si="58"/>
        <v>0</v>
      </c>
      <c r="AT50" s="137">
        <f t="shared" si="58"/>
        <v>0</v>
      </c>
      <c r="AU50" s="272">
        <f t="shared" si="58"/>
        <v>0</v>
      </c>
      <c r="AV50" s="272">
        <f t="shared" si="58"/>
        <v>0</v>
      </c>
      <c r="AW50" s="137">
        <f t="shared" si="58"/>
        <v>0</v>
      </c>
      <c r="AX50" s="272">
        <f t="shared" si="58"/>
        <v>0</v>
      </c>
      <c r="AY50" s="272">
        <f t="shared" si="58"/>
        <v>0</v>
      </c>
      <c r="AZ50" s="137">
        <f t="shared" si="58"/>
        <v>0</v>
      </c>
      <c r="BA50" s="272">
        <f t="shared" si="58"/>
        <v>0</v>
      </c>
      <c r="BB50" s="272">
        <f t="shared" si="58"/>
        <v>0</v>
      </c>
      <c r="BC50" s="138">
        <f t="shared" si="58"/>
        <v>0</v>
      </c>
      <c r="BD50" s="138">
        <f t="shared" si="58"/>
        <v>0</v>
      </c>
      <c r="BE50" s="137">
        <f t="shared" si="58"/>
        <v>0</v>
      </c>
      <c r="BF50" s="272">
        <f t="shared" si="58"/>
        <v>0</v>
      </c>
      <c r="BG50" s="272">
        <f t="shared" si="58"/>
        <v>0</v>
      </c>
      <c r="BH50" s="137">
        <f t="shared" si="58"/>
        <v>0</v>
      </c>
      <c r="BI50" s="272">
        <f t="shared" si="58"/>
        <v>0</v>
      </c>
      <c r="BJ50" s="272">
        <f t="shared" si="58"/>
        <v>0</v>
      </c>
      <c r="BK50" s="137">
        <f t="shared" si="58"/>
        <v>0</v>
      </c>
      <c r="BL50" s="272">
        <f t="shared" si="58"/>
        <v>0</v>
      </c>
      <c r="BM50" s="272">
        <f t="shared" si="58"/>
        <v>0</v>
      </c>
      <c r="BN50" s="137">
        <f t="shared" si="58"/>
        <v>0</v>
      </c>
      <c r="BO50" s="272">
        <f t="shared" si="58"/>
        <v>0</v>
      </c>
      <c r="BP50" s="272">
        <f t="shared" si="58"/>
        <v>0</v>
      </c>
      <c r="BQ50" s="137">
        <f t="shared" si="58"/>
        <v>0</v>
      </c>
      <c r="BR50" s="272">
        <f t="shared" si="58"/>
        <v>0</v>
      </c>
      <c r="BS50" s="272">
        <f t="shared" si="58"/>
        <v>0</v>
      </c>
      <c r="BT50" s="137">
        <f t="shared" si="58"/>
        <v>0</v>
      </c>
      <c r="BU50" s="272">
        <f t="shared" si="58"/>
        <v>0</v>
      </c>
      <c r="BV50" s="272">
        <f t="shared" si="58"/>
        <v>0</v>
      </c>
      <c r="BW50" s="138">
        <f t="shared" si="58"/>
        <v>0</v>
      </c>
      <c r="BX50" s="138">
        <f t="shared" si="58"/>
        <v>0</v>
      </c>
    </row>
    <row r="51" spans="1:76" s="144" customFormat="1" ht="15" customHeight="1">
      <c r="A51" s="313"/>
      <c r="B51" s="305"/>
      <c r="C51" s="305"/>
      <c r="D51" s="305"/>
      <c r="E51" s="139" t="e">
        <f>(E50/E58)</f>
        <v>#DIV/0!</v>
      </c>
      <c r="F51" s="296"/>
      <c r="G51" s="139" t="e">
        <f>(G50/G58)</f>
        <v>#DIV/0!</v>
      </c>
      <c r="H51" s="296"/>
      <c r="I51" s="139" t="e">
        <f>(I50/I58)</f>
        <v>#DIV/0!</v>
      </c>
      <c r="J51" s="296"/>
      <c r="K51" s="139" t="e">
        <f>(K50/K58)</f>
        <v>#DIV/0!</v>
      </c>
      <c r="L51" s="296"/>
      <c r="M51" s="139" t="e">
        <f>(M50/M58)</f>
        <v>#DIV/0!</v>
      </c>
      <c r="N51" s="296"/>
      <c r="O51" s="139" t="e">
        <f>(O50/O58)</f>
        <v>#DIV/0!</v>
      </c>
      <c r="P51" s="296"/>
      <c r="Q51" s="139" t="e">
        <f>(Q50/Q58)</f>
        <v>#DIV/0!</v>
      </c>
      <c r="R51" s="296"/>
      <c r="S51" s="139" t="e">
        <f>(S50/S58)</f>
        <v>#DIV/0!</v>
      </c>
      <c r="T51" s="296"/>
      <c r="U51" s="139" t="e">
        <f>(U50/U58)</f>
        <v>#DIV/0!</v>
      </c>
      <c r="V51" s="296"/>
      <c r="W51" s="139" t="e">
        <f>(W50/W58)</f>
        <v>#DIV/0!</v>
      </c>
      <c r="X51" s="296"/>
      <c r="Y51" s="139" t="e">
        <f>(Y50/Y58)</f>
        <v>#DIV/0!</v>
      </c>
      <c r="Z51" s="296"/>
      <c r="AA51" s="139" t="e">
        <f>(AA50/AA58)</f>
        <v>#DIV/0!</v>
      </c>
      <c r="AB51" s="296"/>
      <c r="AC51" s="139" t="e">
        <f>(AC50/AC58)</f>
        <v>#DIV/0!</v>
      </c>
      <c r="AD51" s="296"/>
      <c r="AE51" s="139" t="e">
        <f>(AE50/AE58)</f>
        <v>#DIV/0!</v>
      </c>
      <c r="AF51" s="296"/>
      <c r="AG51" s="139" t="e">
        <f>(AG50/AG58)</f>
        <v>#DIV/0!</v>
      </c>
      <c r="AH51" s="296"/>
      <c r="AI51" s="139" t="e">
        <f>(AI50/AI58)</f>
        <v>#DIV/0!</v>
      </c>
      <c r="AJ51" s="296"/>
      <c r="AK51" s="140" t="e">
        <f>(AK50/AK58)</f>
        <v>#DIV/0!</v>
      </c>
      <c r="AL51" s="276" t="e">
        <f t="shared" ref="AL51:BX51" si="59">(AL50/AL58)</f>
        <v>#DIV/0!</v>
      </c>
      <c r="AM51" s="276" t="e">
        <f t="shared" si="59"/>
        <v>#DIV/0!</v>
      </c>
      <c r="AN51" s="140" t="e">
        <f t="shared" si="59"/>
        <v>#DIV/0!</v>
      </c>
      <c r="AO51" s="276" t="e">
        <f t="shared" si="59"/>
        <v>#DIV/0!</v>
      </c>
      <c r="AP51" s="276" t="e">
        <f t="shared" si="59"/>
        <v>#DIV/0!</v>
      </c>
      <c r="AQ51" s="140" t="e">
        <f t="shared" si="59"/>
        <v>#DIV/0!</v>
      </c>
      <c r="AR51" s="276" t="e">
        <f t="shared" si="59"/>
        <v>#DIV/0!</v>
      </c>
      <c r="AS51" s="276" t="e">
        <f t="shared" si="59"/>
        <v>#DIV/0!</v>
      </c>
      <c r="AT51" s="140" t="e">
        <f t="shared" si="59"/>
        <v>#DIV/0!</v>
      </c>
      <c r="AU51" s="276" t="e">
        <f t="shared" si="59"/>
        <v>#DIV/0!</v>
      </c>
      <c r="AV51" s="276" t="e">
        <f t="shared" si="59"/>
        <v>#DIV/0!</v>
      </c>
      <c r="AW51" s="140" t="e">
        <f t="shared" si="59"/>
        <v>#DIV/0!</v>
      </c>
      <c r="AX51" s="276" t="e">
        <f t="shared" si="59"/>
        <v>#DIV/0!</v>
      </c>
      <c r="AY51" s="276" t="e">
        <f t="shared" si="59"/>
        <v>#DIV/0!</v>
      </c>
      <c r="AZ51" s="140" t="e">
        <f t="shared" si="59"/>
        <v>#DIV/0!</v>
      </c>
      <c r="BA51" s="276" t="e">
        <f t="shared" si="59"/>
        <v>#DIV/0!</v>
      </c>
      <c r="BB51" s="276" t="e">
        <f t="shared" si="59"/>
        <v>#DIV/0!</v>
      </c>
      <c r="BC51" s="141" t="e">
        <f t="shared" si="59"/>
        <v>#DIV/0!</v>
      </c>
      <c r="BD51" s="141" t="e">
        <f t="shared" si="59"/>
        <v>#DIV/0!</v>
      </c>
      <c r="BE51" s="140" t="e">
        <f t="shared" si="59"/>
        <v>#DIV/0!</v>
      </c>
      <c r="BF51" s="276" t="e">
        <f t="shared" si="59"/>
        <v>#DIV/0!</v>
      </c>
      <c r="BG51" s="276" t="e">
        <f t="shared" si="59"/>
        <v>#DIV/0!</v>
      </c>
      <c r="BH51" s="140" t="e">
        <f t="shared" si="59"/>
        <v>#DIV/0!</v>
      </c>
      <c r="BI51" s="276" t="e">
        <f t="shared" si="59"/>
        <v>#DIV/0!</v>
      </c>
      <c r="BJ51" s="276" t="e">
        <f t="shared" si="59"/>
        <v>#DIV/0!</v>
      </c>
      <c r="BK51" s="140" t="e">
        <f t="shared" si="59"/>
        <v>#DIV/0!</v>
      </c>
      <c r="BL51" s="276" t="e">
        <f t="shared" si="59"/>
        <v>#DIV/0!</v>
      </c>
      <c r="BM51" s="276" t="e">
        <f t="shared" si="59"/>
        <v>#DIV/0!</v>
      </c>
      <c r="BN51" s="140" t="e">
        <f t="shared" si="59"/>
        <v>#DIV/0!</v>
      </c>
      <c r="BO51" s="276" t="e">
        <f t="shared" si="59"/>
        <v>#DIV/0!</v>
      </c>
      <c r="BP51" s="276" t="e">
        <f t="shared" si="59"/>
        <v>#DIV/0!</v>
      </c>
      <c r="BQ51" s="140" t="e">
        <f t="shared" si="59"/>
        <v>#DIV/0!</v>
      </c>
      <c r="BR51" s="276" t="e">
        <f t="shared" si="59"/>
        <v>#DIV/0!</v>
      </c>
      <c r="BS51" s="276" t="e">
        <f t="shared" si="59"/>
        <v>#DIV/0!</v>
      </c>
      <c r="BT51" s="140" t="e">
        <f t="shared" si="59"/>
        <v>#DIV/0!</v>
      </c>
      <c r="BU51" s="276" t="e">
        <f t="shared" si="59"/>
        <v>#DIV/0!</v>
      </c>
      <c r="BV51" s="276" t="e">
        <f t="shared" si="59"/>
        <v>#DIV/0!</v>
      </c>
      <c r="BW51" s="141" t="e">
        <f t="shared" si="59"/>
        <v>#DIV/0!</v>
      </c>
      <c r="BX51" s="141" t="e">
        <f t="shared" si="59"/>
        <v>#DIV/0!</v>
      </c>
    </row>
    <row r="52" spans="1:76" s="144" customFormat="1" ht="15" customHeight="1">
      <c r="A52" s="313"/>
      <c r="B52" s="304" t="s">
        <v>29</v>
      </c>
      <c r="C52" s="305"/>
      <c r="D52" s="305"/>
      <c r="E52" s="136">
        <f>COUNTIF(E$9:E$48,2)</f>
        <v>0</v>
      </c>
      <c r="F52" s="296"/>
      <c r="G52" s="136">
        <f>COUNTIF(G$9:G$48,2)</f>
        <v>0</v>
      </c>
      <c r="H52" s="296"/>
      <c r="I52" s="136">
        <f>COUNTIF(I$9:I$48,2)</f>
        <v>0</v>
      </c>
      <c r="J52" s="296"/>
      <c r="K52" s="136">
        <f>COUNTIF(K$9:K$48,2)</f>
        <v>0</v>
      </c>
      <c r="L52" s="296"/>
      <c r="M52" s="136">
        <f>COUNTIF(M$9:M$48,2)</f>
        <v>0</v>
      </c>
      <c r="N52" s="296"/>
      <c r="O52" s="136">
        <f>COUNTIF(O$9:O$48,2)</f>
        <v>0</v>
      </c>
      <c r="P52" s="296"/>
      <c r="Q52" s="136">
        <f>COUNTIF(Q$9:Q$48,2)</f>
        <v>0</v>
      </c>
      <c r="R52" s="296"/>
      <c r="S52" s="136">
        <f>COUNTIF(S$9:S$48,2)</f>
        <v>0</v>
      </c>
      <c r="T52" s="296"/>
      <c r="U52" s="136">
        <f>COUNTIF(U$9:U$48,2)</f>
        <v>0</v>
      </c>
      <c r="V52" s="296"/>
      <c r="W52" s="136">
        <f>COUNTIF(W$9:W$48,2)</f>
        <v>0</v>
      </c>
      <c r="X52" s="296"/>
      <c r="Y52" s="136">
        <f>COUNTIF(Y$9:Y$48,2)</f>
        <v>0</v>
      </c>
      <c r="Z52" s="296"/>
      <c r="AA52" s="136">
        <f>COUNTIF(AA$9:AA$48,2)</f>
        <v>0</v>
      </c>
      <c r="AB52" s="296"/>
      <c r="AC52" s="136">
        <f>COUNTIF(AC$9:AC$48,2)</f>
        <v>0</v>
      </c>
      <c r="AD52" s="296"/>
      <c r="AE52" s="136">
        <f>COUNTIF(AE$9:AE$48,2)</f>
        <v>0</v>
      </c>
      <c r="AF52" s="296"/>
      <c r="AG52" s="136">
        <f>COUNTIF(AG$9:AG$48,2)</f>
        <v>0</v>
      </c>
      <c r="AH52" s="296"/>
      <c r="AI52" s="136">
        <f>COUNTIF(AI$9:AI$48,2)</f>
        <v>0</v>
      </c>
      <c r="AJ52" s="296"/>
      <c r="AK52" s="137">
        <f t="shared" ref="AK52:BX52" si="60">COUNTIF(AK$9:AK$48,2)</f>
        <v>0</v>
      </c>
      <c r="AL52" s="272">
        <f t="shared" si="60"/>
        <v>0</v>
      </c>
      <c r="AM52" s="272">
        <f t="shared" si="60"/>
        <v>0</v>
      </c>
      <c r="AN52" s="137">
        <f t="shared" si="60"/>
        <v>0</v>
      </c>
      <c r="AO52" s="272">
        <f t="shared" si="60"/>
        <v>0</v>
      </c>
      <c r="AP52" s="272">
        <f t="shared" si="60"/>
        <v>0</v>
      </c>
      <c r="AQ52" s="137">
        <f t="shared" si="60"/>
        <v>0</v>
      </c>
      <c r="AR52" s="272">
        <f t="shared" si="60"/>
        <v>0</v>
      </c>
      <c r="AS52" s="272">
        <f t="shared" si="60"/>
        <v>0</v>
      </c>
      <c r="AT52" s="137">
        <f t="shared" si="60"/>
        <v>0</v>
      </c>
      <c r="AU52" s="272">
        <f t="shared" si="60"/>
        <v>0</v>
      </c>
      <c r="AV52" s="272">
        <f t="shared" si="60"/>
        <v>0</v>
      </c>
      <c r="AW52" s="137">
        <f t="shared" si="60"/>
        <v>0</v>
      </c>
      <c r="AX52" s="272">
        <f t="shared" si="60"/>
        <v>0</v>
      </c>
      <c r="AY52" s="272">
        <f t="shared" si="60"/>
        <v>0</v>
      </c>
      <c r="AZ52" s="137">
        <f t="shared" si="60"/>
        <v>0</v>
      </c>
      <c r="BA52" s="272">
        <f t="shared" si="60"/>
        <v>0</v>
      </c>
      <c r="BB52" s="272">
        <f t="shared" si="60"/>
        <v>0</v>
      </c>
      <c r="BC52" s="138">
        <f t="shared" si="60"/>
        <v>0</v>
      </c>
      <c r="BD52" s="138">
        <f t="shared" si="60"/>
        <v>0</v>
      </c>
      <c r="BE52" s="137">
        <f t="shared" si="60"/>
        <v>0</v>
      </c>
      <c r="BF52" s="272">
        <f t="shared" si="60"/>
        <v>0</v>
      </c>
      <c r="BG52" s="272">
        <f t="shared" si="60"/>
        <v>0</v>
      </c>
      <c r="BH52" s="137">
        <f t="shared" si="60"/>
        <v>0</v>
      </c>
      <c r="BI52" s="272">
        <f t="shared" si="60"/>
        <v>0</v>
      </c>
      <c r="BJ52" s="272">
        <f t="shared" si="60"/>
        <v>0</v>
      </c>
      <c r="BK52" s="137">
        <f t="shared" si="60"/>
        <v>0</v>
      </c>
      <c r="BL52" s="272">
        <f t="shared" si="60"/>
        <v>0</v>
      </c>
      <c r="BM52" s="272">
        <f t="shared" si="60"/>
        <v>0</v>
      </c>
      <c r="BN52" s="137">
        <f t="shared" si="60"/>
        <v>0</v>
      </c>
      <c r="BO52" s="272">
        <f t="shared" si="60"/>
        <v>0</v>
      </c>
      <c r="BP52" s="272">
        <f t="shared" si="60"/>
        <v>0</v>
      </c>
      <c r="BQ52" s="137">
        <f t="shared" si="60"/>
        <v>0</v>
      </c>
      <c r="BR52" s="272">
        <f t="shared" si="60"/>
        <v>0</v>
      </c>
      <c r="BS52" s="272">
        <f t="shared" si="60"/>
        <v>0</v>
      </c>
      <c r="BT52" s="137">
        <f t="shared" si="60"/>
        <v>0</v>
      </c>
      <c r="BU52" s="272">
        <f t="shared" si="60"/>
        <v>0</v>
      </c>
      <c r="BV52" s="272">
        <f t="shared" si="60"/>
        <v>0</v>
      </c>
      <c r="BW52" s="138">
        <f t="shared" si="60"/>
        <v>0</v>
      </c>
      <c r="BX52" s="138">
        <f t="shared" si="60"/>
        <v>0</v>
      </c>
    </row>
    <row r="53" spans="1:76" s="144" customFormat="1" ht="15" customHeight="1">
      <c r="A53" s="313"/>
      <c r="B53" s="305"/>
      <c r="C53" s="305"/>
      <c r="D53" s="305"/>
      <c r="E53" s="139" t="e">
        <f>(E52/E58)</f>
        <v>#DIV/0!</v>
      </c>
      <c r="F53" s="296"/>
      <c r="G53" s="139" t="e">
        <f>(G52/G58)</f>
        <v>#DIV/0!</v>
      </c>
      <c r="H53" s="296"/>
      <c r="I53" s="139" t="e">
        <f>(I52/I58)</f>
        <v>#DIV/0!</v>
      </c>
      <c r="J53" s="296"/>
      <c r="K53" s="139" t="e">
        <f>(K52/K58)</f>
        <v>#DIV/0!</v>
      </c>
      <c r="L53" s="296"/>
      <c r="M53" s="139" t="e">
        <f>(M52/M58)</f>
        <v>#DIV/0!</v>
      </c>
      <c r="N53" s="296"/>
      <c r="O53" s="139" t="e">
        <f>(O52/O58)</f>
        <v>#DIV/0!</v>
      </c>
      <c r="P53" s="296"/>
      <c r="Q53" s="139" t="e">
        <f>(Q52/Q58)</f>
        <v>#DIV/0!</v>
      </c>
      <c r="R53" s="296"/>
      <c r="S53" s="139" t="e">
        <f>(S52/S58)</f>
        <v>#DIV/0!</v>
      </c>
      <c r="T53" s="296"/>
      <c r="U53" s="139" t="e">
        <f>(U52/U58)</f>
        <v>#DIV/0!</v>
      </c>
      <c r="V53" s="296"/>
      <c r="W53" s="139" t="e">
        <f>(W52/W58)</f>
        <v>#DIV/0!</v>
      </c>
      <c r="X53" s="296"/>
      <c r="Y53" s="139" t="e">
        <f>(Y52/Y58)</f>
        <v>#DIV/0!</v>
      </c>
      <c r="Z53" s="296"/>
      <c r="AA53" s="139" t="e">
        <f>(AA52/AA58)</f>
        <v>#DIV/0!</v>
      </c>
      <c r="AB53" s="296"/>
      <c r="AC53" s="139" t="e">
        <f>(AC52/AC58)</f>
        <v>#DIV/0!</v>
      </c>
      <c r="AD53" s="296"/>
      <c r="AE53" s="139" t="e">
        <f>(AE52/AE58)</f>
        <v>#DIV/0!</v>
      </c>
      <c r="AF53" s="296"/>
      <c r="AG53" s="139" t="e">
        <f>(AG52/AG58)</f>
        <v>#DIV/0!</v>
      </c>
      <c r="AH53" s="296"/>
      <c r="AI53" s="139" t="e">
        <f>(AI52/AI58)</f>
        <v>#DIV/0!</v>
      </c>
      <c r="AJ53" s="296"/>
      <c r="AK53" s="140" t="e">
        <f>(AK52/AK58)</f>
        <v>#DIV/0!</v>
      </c>
      <c r="AL53" s="276" t="e">
        <f t="shared" ref="AL53:BX53" si="61">(AL52/AL58)</f>
        <v>#DIV/0!</v>
      </c>
      <c r="AM53" s="276" t="e">
        <f t="shared" si="61"/>
        <v>#DIV/0!</v>
      </c>
      <c r="AN53" s="140" t="e">
        <f t="shared" si="61"/>
        <v>#DIV/0!</v>
      </c>
      <c r="AO53" s="276" t="e">
        <f t="shared" si="61"/>
        <v>#DIV/0!</v>
      </c>
      <c r="AP53" s="276" t="e">
        <f t="shared" si="61"/>
        <v>#DIV/0!</v>
      </c>
      <c r="AQ53" s="140" t="e">
        <f t="shared" si="61"/>
        <v>#DIV/0!</v>
      </c>
      <c r="AR53" s="276" t="e">
        <f t="shared" si="61"/>
        <v>#DIV/0!</v>
      </c>
      <c r="AS53" s="276" t="e">
        <f t="shared" si="61"/>
        <v>#DIV/0!</v>
      </c>
      <c r="AT53" s="140" t="e">
        <f t="shared" si="61"/>
        <v>#DIV/0!</v>
      </c>
      <c r="AU53" s="276" t="e">
        <f t="shared" si="61"/>
        <v>#DIV/0!</v>
      </c>
      <c r="AV53" s="276" t="e">
        <f t="shared" si="61"/>
        <v>#DIV/0!</v>
      </c>
      <c r="AW53" s="140" t="e">
        <f t="shared" si="61"/>
        <v>#DIV/0!</v>
      </c>
      <c r="AX53" s="276" t="e">
        <f t="shared" si="61"/>
        <v>#DIV/0!</v>
      </c>
      <c r="AY53" s="276" t="e">
        <f t="shared" si="61"/>
        <v>#DIV/0!</v>
      </c>
      <c r="AZ53" s="140" t="e">
        <f t="shared" si="61"/>
        <v>#DIV/0!</v>
      </c>
      <c r="BA53" s="276" t="e">
        <f t="shared" si="61"/>
        <v>#DIV/0!</v>
      </c>
      <c r="BB53" s="276" t="e">
        <f t="shared" si="61"/>
        <v>#DIV/0!</v>
      </c>
      <c r="BC53" s="141" t="e">
        <f t="shared" si="61"/>
        <v>#DIV/0!</v>
      </c>
      <c r="BD53" s="141" t="e">
        <f t="shared" si="61"/>
        <v>#DIV/0!</v>
      </c>
      <c r="BE53" s="140" t="e">
        <f t="shared" si="61"/>
        <v>#DIV/0!</v>
      </c>
      <c r="BF53" s="276" t="e">
        <f t="shared" si="61"/>
        <v>#DIV/0!</v>
      </c>
      <c r="BG53" s="276" t="e">
        <f t="shared" si="61"/>
        <v>#DIV/0!</v>
      </c>
      <c r="BH53" s="140" t="e">
        <f t="shared" si="61"/>
        <v>#DIV/0!</v>
      </c>
      <c r="BI53" s="276" t="e">
        <f t="shared" si="61"/>
        <v>#DIV/0!</v>
      </c>
      <c r="BJ53" s="276" t="e">
        <f t="shared" si="61"/>
        <v>#DIV/0!</v>
      </c>
      <c r="BK53" s="140" t="e">
        <f t="shared" si="61"/>
        <v>#DIV/0!</v>
      </c>
      <c r="BL53" s="276" t="e">
        <f t="shared" si="61"/>
        <v>#DIV/0!</v>
      </c>
      <c r="BM53" s="276" t="e">
        <f t="shared" si="61"/>
        <v>#DIV/0!</v>
      </c>
      <c r="BN53" s="140" t="e">
        <f t="shared" si="61"/>
        <v>#DIV/0!</v>
      </c>
      <c r="BO53" s="276" t="e">
        <f t="shared" si="61"/>
        <v>#DIV/0!</v>
      </c>
      <c r="BP53" s="276" t="e">
        <f t="shared" si="61"/>
        <v>#DIV/0!</v>
      </c>
      <c r="BQ53" s="140" t="e">
        <f t="shared" si="61"/>
        <v>#DIV/0!</v>
      </c>
      <c r="BR53" s="276" t="e">
        <f t="shared" si="61"/>
        <v>#DIV/0!</v>
      </c>
      <c r="BS53" s="276" t="e">
        <f t="shared" si="61"/>
        <v>#DIV/0!</v>
      </c>
      <c r="BT53" s="140" t="e">
        <f t="shared" si="61"/>
        <v>#DIV/0!</v>
      </c>
      <c r="BU53" s="276" t="e">
        <f t="shared" si="61"/>
        <v>#DIV/0!</v>
      </c>
      <c r="BV53" s="276" t="e">
        <f t="shared" si="61"/>
        <v>#DIV/0!</v>
      </c>
      <c r="BW53" s="141" t="e">
        <f t="shared" si="61"/>
        <v>#DIV/0!</v>
      </c>
      <c r="BX53" s="141" t="e">
        <f t="shared" si="61"/>
        <v>#DIV/0!</v>
      </c>
    </row>
    <row r="54" spans="1:76" s="144" customFormat="1" ht="15" customHeight="1">
      <c r="A54" s="313"/>
      <c r="B54" s="304" t="s">
        <v>28</v>
      </c>
      <c r="C54" s="305"/>
      <c r="D54" s="305"/>
      <c r="E54" s="136">
        <f>COUNTIF(E$9:E$48,3)</f>
        <v>0</v>
      </c>
      <c r="F54" s="296"/>
      <c r="G54" s="136">
        <f>COUNTIF(G$9:G$48,3)</f>
        <v>0</v>
      </c>
      <c r="H54" s="296"/>
      <c r="I54" s="136">
        <f>COUNTIF(I$9:I$48,3)</f>
        <v>0</v>
      </c>
      <c r="J54" s="296"/>
      <c r="K54" s="136">
        <f>COUNTIF(K$9:K$48,3)</f>
        <v>0</v>
      </c>
      <c r="L54" s="296"/>
      <c r="M54" s="136">
        <f>COUNTIF(M$9:M$48,3)</f>
        <v>0</v>
      </c>
      <c r="N54" s="296"/>
      <c r="O54" s="136">
        <f>COUNTIF(O$9:O$48,3)</f>
        <v>0</v>
      </c>
      <c r="P54" s="296"/>
      <c r="Q54" s="136">
        <f>COUNTIF(Q$9:Q$48,3)</f>
        <v>0</v>
      </c>
      <c r="R54" s="296"/>
      <c r="S54" s="136">
        <f>COUNTIF(S$9:S$48,3)</f>
        <v>0</v>
      </c>
      <c r="T54" s="296"/>
      <c r="U54" s="136">
        <f>COUNTIF(U$9:U$48,3)</f>
        <v>0</v>
      </c>
      <c r="V54" s="296"/>
      <c r="W54" s="136">
        <f>COUNTIF(W$9:W$48,3)</f>
        <v>0</v>
      </c>
      <c r="X54" s="296"/>
      <c r="Y54" s="136">
        <f>COUNTIF(Y$9:Y$48,3)</f>
        <v>0</v>
      </c>
      <c r="Z54" s="296"/>
      <c r="AA54" s="136">
        <f>COUNTIF(AA$9:AA$48,3)</f>
        <v>0</v>
      </c>
      <c r="AB54" s="296"/>
      <c r="AC54" s="136">
        <f>COUNTIF(AC$9:AC$48,3)</f>
        <v>0</v>
      </c>
      <c r="AD54" s="296"/>
      <c r="AE54" s="136">
        <f>COUNTIF(AE$9:AE$48,3)</f>
        <v>0</v>
      </c>
      <c r="AF54" s="296"/>
      <c r="AG54" s="136">
        <f>COUNTIF(AG$9:AG$48,3)</f>
        <v>0</v>
      </c>
      <c r="AH54" s="296"/>
      <c r="AI54" s="136">
        <f>COUNTIF(AI$9:AI$48,3)</f>
        <v>0</v>
      </c>
      <c r="AJ54" s="296"/>
      <c r="AK54" s="137">
        <f t="shared" ref="AK54:BX54" si="62">COUNTIF(AK$9:AK$48,3)</f>
        <v>0</v>
      </c>
      <c r="AL54" s="272">
        <f t="shared" si="62"/>
        <v>0</v>
      </c>
      <c r="AM54" s="272">
        <f t="shared" si="62"/>
        <v>0</v>
      </c>
      <c r="AN54" s="137">
        <f t="shared" si="62"/>
        <v>0</v>
      </c>
      <c r="AO54" s="272">
        <f t="shared" si="62"/>
        <v>0</v>
      </c>
      <c r="AP54" s="272">
        <f t="shared" si="62"/>
        <v>0</v>
      </c>
      <c r="AQ54" s="137">
        <f t="shared" si="62"/>
        <v>0</v>
      </c>
      <c r="AR54" s="272">
        <f t="shared" si="62"/>
        <v>0</v>
      </c>
      <c r="AS54" s="272">
        <f t="shared" si="62"/>
        <v>0</v>
      </c>
      <c r="AT54" s="137">
        <f t="shared" si="62"/>
        <v>0</v>
      </c>
      <c r="AU54" s="272">
        <f t="shared" si="62"/>
        <v>0</v>
      </c>
      <c r="AV54" s="272">
        <f t="shared" si="62"/>
        <v>0</v>
      </c>
      <c r="AW54" s="137">
        <f t="shared" si="62"/>
        <v>0</v>
      </c>
      <c r="AX54" s="272">
        <f t="shared" si="62"/>
        <v>0</v>
      </c>
      <c r="AY54" s="272">
        <f t="shared" si="62"/>
        <v>0</v>
      </c>
      <c r="AZ54" s="137">
        <f t="shared" si="62"/>
        <v>0</v>
      </c>
      <c r="BA54" s="272">
        <f t="shared" si="62"/>
        <v>0</v>
      </c>
      <c r="BB54" s="272">
        <f t="shared" si="62"/>
        <v>0</v>
      </c>
      <c r="BC54" s="138">
        <f t="shared" si="62"/>
        <v>0</v>
      </c>
      <c r="BD54" s="138">
        <f t="shared" si="62"/>
        <v>0</v>
      </c>
      <c r="BE54" s="137">
        <f t="shared" si="62"/>
        <v>0</v>
      </c>
      <c r="BF54" s="272">
        <f t="shared" si="62"/>
        <v>0</v>
      </c>
      <c r="BG54" s="272">
        <f t="shared" si="62"/>
        <v>0</v>
      </c>
      <c r="BH54" s="137">
        <f t="shared" si="62"/>
        <v>0</v>
      </c>
      <c r="BI54" s="272">
        <f t="shared" si="62"/>
        <v>0</v>
      </c>
      <c r="BJ54" s="272">
        <f t="shared" si="62"/>
        <v>0</v>
      </c>
      <c r="BK54" s="137">
        <f t="shared" si="62"/>
        <v>0</v>
      </c>
      <c r="BL54" s="272">
        <f t="shared" si="62"/>
        <v>0</v>
      </c>
      <c r="BM54" s="272">
        <f t="shared" si="62"/>
        <v>0</v>
      </c>
      <c r="BN54" s="137">
        <f t="shared" si="62"/>
        <v>0</v>
      </c>
      <c r="BO54" s="272">
        <f t="shared" si="62"/>
        <v>0</v>
      </c>
      <c r="BP54" s="272">
        <f t="shared" si="62"/>
        <v>0</v>
      </c>
      <c r="BQ54" s="137">
        <f t="shared" si="62"/>
        <v>0</v>
      </c>
      <c r="BR54" s="272">
        <f t="shared" si="62"/>
        <v>0</v>
      </c>
      <c r="BS54" s="272">
        <f t="shared" si="62"/>
        <v>0</v>
      </c>
      <c r="BT54" s="137">
        <f t="shared" si="62"/>
        <v>0</v>
      </c>
      <c r="BU54" s="272">
        <f t="shared" si="62"/>
        <v>0</v>
      </c>
      <c r="BV54" s="272">
        <f t="shared" si="62"/>
        <v>0</v>
      </c>
      <c r="BW54" s="138">
        <f t="shared" si="62"/>
        <v>0</v>
      </c>
      <c r="BX54" s="138">
        <f t="shared" si="62"/>
        <v>0</v>
      </c>
    </row>
    <row r="55" spans="1:76" s="144" customFormat="1" ht="15" customHeight="1">
      <c r="A55" s="313"/>
      <c r="B55" s="305"/>
      <c r="C55" s="305"/>
      <c r="D55" s="305"/>
      <c r="E55" s="139" t="e">
        <f>(E54/E58)</f>
        <v>#DIV/0!</v>
      </c>
      <c r="F55" s="296"/>
      <c r="G55" s="139" t="e">
        <f>(G54/G58)</f>
        <v>#DIV/0!</v>
      </c>
      <c r="H55" s="296"/>
      <c r="I55" s="139" t="e">
        <f>(I54/I58)</f>
        <v>#DIV/0!</v>
      </c>
      <c r="J55" s="296"/>
      <c r="K55" s="139" t="e">
        <f>(K54/K58)</f>
        <v>#DIV/0!</v>
      </c>
      <c r="L55" s="296"/>
      <c r="M55" s="139" t="e">
        <f>(M54/M58)</f>
        <v>#DIV/0!</v>
      </c>
      <c r="N55" s="296"/>
      <c r="O55" s="139" t="e">
        <f>(O54/O58)</f>
        <v>#DIV/0!</v>
      </c>
      <c r="P55" s="296"/>
      <c r="Q55" s="139" t="e">
        <f>(Q54/Q58)</f>
        <v>#DIV/0!</v>
      </c>
      <c r="R55" s="296"/>
      <c r="S55" s="139" t="e">
        <f>(S54/S58)</f>
        <v>#DIV/0!</v>
      </c>
      <c r="T55" s="296"/>
      <c r="U55" s="139" t="e">
        <f>(U54/U58)</f>
        <v>#DIV/0!</v>
      </c>
      <c r="V55" s="296"/>
      <c r="W55" s="139" t="e">
        <f>(W54/W58)</f>
        <v>#DIV/0!</v>
      </c>
      <c r="X55" s="296"/>
      <c r="Y55" s="139" t="e">
        <f>(Y54/Y58)</f>
        <v>#DIV/0!</v>
      </c>
      <c r="Z55" s="296"/>
      <c r="AA55" s="139" t="e">
        <f>(AA54/AA58)</f>
        <v>#DIV/0!</v>
      </c>
      <c r="AB55" s="296"/>
      <c r="AC55" s="139" t="e">
        <f>(AC54/AC58)</f>
        <v>#DIV/0!</v>
      </c>
      <c r="AD55" s="296"/>
      <c r="AE55" s="139" t="e">
        <f>(AE54/AE58)</f>
        <v>#DIV/0!</v>
      </c>
      <c r="AF55" s="296"/>
      <c r="AG55" s="139" t="e">
        <f>(AG54/AG58)</f>
        <v>#DIV/0!</v>
      </c>
      <c r="AH55" s="296"/>
      <c r="AI55" s="139" t="e">
        <f>(AI54/AI58)</f>
        <v>#DIV/0!</v>
      </c>
      <c r="AJ55" s="296"/>
      <c r="AK55" s="140" t="e">
        <f>(AK54/AK58)</f>
        <v>#DIV/0!</v>
      </c>
      <c r="AL55" s="276" t="e">
        <f t="shared" ref="AL55:BX55" si="63">(AL54/AL58)</f>
        <v>#DIV/0!</v>
      </c>
      <c r="AM55" s="276" t="e">
        <f t="shared" si="63"/>
        <v>#DIV/0!</v>
      </c>
      <c r="AN55" s="140" t="e">
        <f t="shared" si="63"/>
        <v>#DIV/0!</v>
      </c>
      <c r="AO55" s="276" t="e">
        <f t="shared" si="63"/>
        <v>#DIV/0!</v>
      </c>
      <c r="AP55" s="276" t="e">
        <f t="shared" si="63"/>
        <v>#DIV/0!</v>
      </c>
      <c r="AQ55" s="140" t="e">
        <f t="shared" si="63"/>
        <v>#DIV/0!</v>
      </c>
      <c r="AR55" s="276" t="e">
        <f t="shared" si="63"/>
        <v>#DIV/0!</v>
      </c>
      <c r="AS55" s="276" t="e">
        <f t="shared" si="63"/>
        <v>#DIV/0!</v>
      </c>
      <c r="AT55" s="140" t="e">
        <f t="shared" si="63"/>
        <v>#DIV/0!</v>
      </c>
      <c r="AU55" s="276" t="e">
        <f t="shared" si="63"/>
        <v>#DIV/0!</v>
      </c>
      <c r="AV55" s="276" t="e">
        <f t="shared" si="63"/>
        <v>#DIV/0!</v>
      </c>
      <c r="AW55" s="140" t="e">
        <f t="shared" si="63"/>
        <v>#DIV/0!</v>
      </c>
      <c r="AX55" s="276" t="e">
        <f t="shared" si="63"/>
        <v>#DIV/0!</v>
      </c>
      <c r="AY55" s="276" t="e">
        <f t="shared" si="63"/>
        <v>#DIV/0!</v>
      </c>
      <c r="AZ55" s="140" t="e">
        <f t="shared" si="63"/>
        <v>#DIV/0!</v>
      </c>
      <c r="BA55" s="276" t="e">
        <f t="shared" si="63"/>
        <v>#DIV/0!</v>
      </c>
      <c r="BB55" s="276" t="e">
        <f t="shared" si="63"/>
        <v>#DIV/0!</v>
      </c>
      <c r="BC55" s="141" t="e">
        <f t="shared" si="63"/>
        <v>#DIV/0!</v>
      </c>
      <c r="BD55" s="141" t="e">
        <f t="shared" si="63"/>
        <v>#DIV/0!</v>
      </c>
      <c r="BE55" s="140" t="e">
        <f t="shared" si="63"/>
        <v>#DIV/0!</v>
      </c>
      <c r="BF55" s="276" t="e">
        <f t="shared" si="63"/>
        <v>#DIV/0!</v>
      </c>
      <c r="BG55" s="276" t="e">
        <f t="shared" si="63"/>
        <v>#DIV/0!</v>
      </c>
      <c r="BH55" s="140" t="e">
        <f t="shared" si="63"/>
        <v>#DIV/0!</v>
      </c>
      <c r="BI55" s="276" t="e">
        <f t="shared" si="63"/>
        <v>#DIV/0!</v>
      </c>
      <c r="BJ55" s="276" t="e">
        <f t="shared" si="63"/>
        <v>#DIV/0!</v>
      </c>
      <c r="BK55" s="140" t="e">
        <f t="shared" si="63"/>
        <v>#DIV/0!</v>
      </c>
      <c r="BL55" s="276" t="e">
        <f t="shared" si="63"/>
        <v>#DIV/0!</v>
      </c>
      <c r="BM55" s="276" t="e">
        <f t="shared" si="63"/>
        <v>#DIV/0!</v>
      </c>
      <c r="BN55" s="140" t="e">
        <f t="shared" si="63"/>
        <v>#DIV/0!</v>
      </c>
      <c r="BO55" s="276" t="e">
        <f t="shared" si="63"/>
        <v>#DIV/0!</v>
      </c>
      <c r="BP55" s="276" t="e">
        <f t="shared" si="63"/>
        <v>#DIV/0!</v>
      </c>
      <c r="BQ55" s="140" t="e">
        <f t="shared" si="63"/>
        <v>#DIV/0!</v>
      </c>
      <c r="BR55" s="276" t="e">
        <f t="shared" si="63"/>
        <v>#DIV/0!</v>
      </c>
      <c r="BS55" s="276" t="e">
        <f t="shared" si="63"/>
        <v>#DIV/0!</v>
      </c>
      <c r="BT55" s="140" t="e">
        <f t="shared" si="63"/>
        <v>#DIV/0!</v>
      </c>
      <c r="BU55" s="276" t="e">
        <f t="shared" si="63"/>
        <v>#DIV/0!</v>
      </c>
      <c r="BV55" s="276" t="e">
        <f t="shared" si="63"/>
        <v>#DIV/0!</v>
      </c>
      <c r="BW55" s="141" t="e">
        <f t="shared" si="63"/>
        <v>#DIV/0!</v>
      </c>
      <c r="BX55" s="141" t="e">
        <f t="shared" si="63"/>
        <v>#DIV/0!</v>
      </c>
    </row>
    <row r="56" spans="1:76" s="144" customFormat="1" ht="15.75">
      <c r="A56" s="313"/>
      <c r="B56" s="305" t="s">
        <v>31</v>
      </c>
      <c r="C56" s="305"/>
      <c r="D56" s="305"/>
      <c r="E56" s="142">
        <f>E58-SUM(E50,E52,E54)</f>
        <v>0</v>
      </c>
      <c r="F56" s="296"/>
      <c r="G56" s="142">
        <f>G58-SUM(G50,G52,G54)</f>
        <v>0</v>
      </c>
      <c r="H56" s="296"/>
      <c r="I56" s="142">
        <f>I58-SUM(I50,I52,I54)</f>
        <v>0</v>
      </c>
      <c r="J56" s="296"/>
      <c r="K56" s="142">
        <f>K58-SUM(K50,K52,K54)</f>
        <v>0</v>
      </c>
      <c r="L56" s="296"/>
      <c r="M56" s="142">
        <f>M58-SUM(M50,M52,M54)</f>
        <v>0</v>
      </c>
      <c r="N56" s="296"/>
      <c r="O56" s="142">
        <f>O58-SUM(O50,O52,O54)</f>
        <v>0</v>
      </c>
      <c r="P56" s="296"/>
      <c r="Q56" s="142">
        <f>Q58-SUM(Q50,Q52,Q54)</f>
        <v>0</v>
      </c>
      <c r="R56" s="296"/>
      <c r="S56" s="142">
        <f>S58-SUM(S50,S52,S54)</f>
        <v>0</v>
      </c>
      <c r="T56" s="296"/>
      <c r="U56" s="142">
        <f>U58-SUM(U50,U52,U54)</f>
        <v>0</v>
      </c>
      <c r="V56" s="296"/>
      <c r="W56" s="142">
        <f>W58-SUM(W50,W52,W54)</f>
        <v>0</v>
      </c>
      <c r="X56" s="296"/>
      <c r="Y56" s="142">
        <f>Y58-SUM(Y50,Y52,Y54)</f>
        <v>0</v>
      </c>
      <c r="Z56" s="296"/>
      <c r="AA56" s="142">
        <f>AA58-SUM(AA50,AA52,AA54)</f>
        <v>0</v>
      </c>
      <c r="AB56" s="296"/>
      <c r="AC56" s="142">
        <f>AC58-SUM(AC50,AC52,AC54)</f>
        <v>0</v>
      </c>
      <c r="AD56" s="296"/>
      <c r="AE56" s="142">
        <f>AE58-SUM(AE50,AE52,AE54)</f>
        <v>0</v>
      </c>
      <c r="AF56" s="296"/>
      <c r="AG56" s="142">
        <f>AG58-SUM(AG50,AG52,AG54)</f>
        <v>0</v>
      </c>
      <c r="AH56" s="296"/>
      <c r="AI56" s="142">
        <f>AI58-SUM(AI50,AI52,AI54)</f>
        <v>0</v>
      </c>
      <c r="AJ56" s="296"/>
      <c r="AK56" s="137">
        <f t="shared" ref="AK56:BX56" si="64">AK58-SUM(AK50,AK52,AK54)</f>
        <v>0</v>
      </c>
      <c r="AL56" s="142">
        <f t="shared" si="64"/>
        <v>0</v>
      </c>
      <c r="AM56" s="142">
        <f t="shared" si="64"/>
        <v>0</v>
      </c>
      <c r="AN56" s="137">
        <f t="shared" si="64"/>
        <v>0</v>
      </c>
      <c r="AO56" s="142">
        <f t="shared" si="64"/>
        <v>0</v>
      </c>
      <c r="AP56" s="142">
        <f t="shared" si="64"/>
        <v>0</v>
      </c>
      <c r="AQ56" s="137">
        <f t="shared" si="64"/>
        <v>0</v>
      </c>
      <c r="AR56" s="142">
        <f t="shared" si="64"/>
        <v>0</v>
      </c>
      <c r="AS56" s="142">
        <f t="shared" si="64"/>
        <v>0</v>
      </c>
      <c r="AT56" s="137">
        <f t="shared" si="64"/>
        <v>0</v>
      </c>
      <c r="AU56" s="142">
        <f t="shared" si="64"/>
        <v>0</v>
      </c>
      <c r="AV56" s="142">
        <f t="shared" si="64"/>
        <v>0</v>
      </c>
      <c r="AW56" s="137">
        <f t="shared" si="64"/>
        <v>0</v>
      </c>
      <c r="AX56" s="142">
        <f t="shared" si="64"/>
        <v>0</v>
      </c>
      <c r="AY56" s="142">
        <f t="shared" si="64"/>
        <v>0</v>
      </c>
      <c r="AZ56" s="137">
        <f t="shared" si="64"/>
        <v>0</v>
      </c>
      <c r="BA56" s="142">
        <f t="shared" si="64"/>
        <v>0</v>
      </c>
      <c r="BB56" s="142">
        <f t="shared" si="64"/>
        <v>0</v>
      </c>
      <c r="BC56" s="138">
        <f t="shared" si="64"/>
        <v>0</v>
      </c>
      <c r="BD56" s="138">
        <f t="shared" si="64"/>
        <v>0</v>
      </c>
      <c r="BE56" s="137">
        <f t="shared" si="64"/>
        <v>0</v>
      </c>
      <c r="BF56" s="142">
        <f t="shared" si="64"/>
        <v>0</v>
      </c>
      <c r="BG56" s="142">
        <f t="shared" si="64"/>
        <v>0</v>
      </c>
      <c r="BH56" s="137">
        <f t="shared" si="64"/>
        <v>0</v>
      </c>
      <c r="BI56" s="142">
        <f t="shared" si="64"/>
        <v>0</v>
      </c>
      <c r="BJ56" s="142">
        <f t="shared" si="64"/>
        <v>0</v>
      </c>
      <c r="BK56" s="137">
        <f t="shared" si="64"/>
        <v>0</v>
      </c>
      <c r="BL56" s="142">
        <f t="shared" si="64"/>
        <v>0</v>
      </c>
      <c r="BM56" s="142">
        <f t="shared" si="64"/>
        <v>0</v>
      </c>
      <c r="BN56" s="137">
        <f t="shared" si="64"/>
        <v>0</v>
      </c>
      <c r="BO56" s="142">
        <f t="shared" si="64"/>
        <v>0</v>
      </c>
      <c r="BP56" s="142">
        <f t="shared" si="64"/>
        <v>0</v>
      </c>
      <c r="BQ56" s="137">
        <f t="shared" si="64"/>
        <v>0</v>
      </c>
      <c r="BR56" s="142">
        <f t="shared" si="64"/>
        <v>0</v>
      </c>
      <c r="BS56" s="142">
        <f t="shared" si="64"/>
        <v>0</v>
      </c>
      <c r="BT56" s="137">
        <f t="shared" si="64"/>
        <v>0</v>
      </c>
      <c r="BU56" s="142">
        <f t="shared" si="64"/>
        <v>0</v>
      </c>
      <c r="BV56" s="142">
        <f t="shared" si="64"/>
        <v>0</v>
      </c>
      <c r="BW56" s="138">
        <f t="shared" si="64"/>
        <v>0</v>
      </c>
      <c r="BX56" s="138">
        <f t="shared" si="64"/>
        <v>0</v>
      </c>
    </row>
    <row r="57" spans="1:76" s="144" customFormat="1">
      <c r="A57" s="313"/>
      <c r="B57" s="305"/>
      <c r="C57" s="305"/>
      <c r="D57" s="305"/>
      <c r="E57" s="139" t="e">
        <f>E56/E58</f>
        <v>#DIV/0!</v>
      </c>
      <c r="F57" s="296"/>
      <c r="G57" s="139" t="e">
        <f>G56/G58</f>
        <v>#DIV/0!</v>
      </c>
      <c r="H57" s="296"/>
      <c r="I57" s="139" t="e">
        <f>I56/I58</f>
        <v>#DIV/0!</v>
      </c>
      <c r="J57" s="296"/>
      <c r="K57" s="139" t="e">
        <f>K56/K58</f>
        <v>#DIV/0!</v>
      </c>
      <c r="L57" s="296"/>
      <c r="M57" s="139" t="e">
        <f>M56/M58</f>
        <v>#DIV/0!</v>
      </c>
      <c r="N57" s="296"/>
      <c r="O57" s="139" t="e">
        <f>O56/O58</f>
        <v>#DIV/0!</v>
      </c>
      <c r="P57" s="296"/>
      <c r="Q57" s="139" t="e">
        <f>Q56/Q58</f>
        <v>#DIV/0!</v>
      </c>
      <c r="R57" s="296"/>
      <c r="S57" s="139" t="e">
        <f>S56/S58</f>
        <v>#DIV/0!</v>
      </c>
      <c r="T57" s="296"/>
      <c r="U57" s="139" t="e">
        <f>U56/U58</f>
        <v>#DIV/0!</v>
      </c>
      <c r="V57" s="296"/>
      <c r="W57" s="139" t="e">
        <f>W56/W58</f>
        <v>#DIV/0!</v>
      </c>
      <c r="X57" s="296"/>
      <c r="Y57" s="139" t="e">
        <f>Y56/Y58</f>
        <v>#DIV/0!</v>
      </c>
      <c r="Z57" s="296"/>
      <c r="AA57" s="139" t="e">
        <f>AA56/AA58</f>
        <v>#DIV/0!</v>
      </c>
      <c r="AB57" s="296"/>
      <c r="AC57" s="139" t="e">
        <f>AC56/AC58</f>
        <v>#DIV/0!</v>
      </c>
      <c r="AD57" s="296"/>
      <c r="AE57" s="139" t="e">
        <f>AE56/AE58</f>
        <v>#DIV/0!</v>
      </c>
      <c r="AF57" s="296"/>
      <c r="AG57" s="139" t="e">
        <f>AG56/AG58</f>
        <v>#DIV/0!</v>
      </c>
      <c r="AH57" s="296"/>
      <c r="AI57" s="139" t="e">
        <f>AI56/AI58</f>
        <v>#DIV/0!</v>
      </c>
      <c r="AJ57" s="296"/>
      <c r="AK57" s="140" t="e">
        <f>AK56/AK58</f>
        <v>#DIV/0!</v>
      </c>
      <c r="AL57" s="276" t="e">
        <f t="shared" ref="AL57:BX57" si="65">AL56/AL58</f>
        <v>#DIV/0!</v>
      </c>
      <c r="AM57" s="276" t="e">
        <f t="shared" si="65"/>
        <v>#DIV/0!</v>
      </c>
      <c r="AN57" s="140" t="e">
        <f t="shared" si="65"/>
        <v>#DIV/0!</v>
      </c>
      <c r="AO57" s="276" t="e">
        <f t="shared" si="65"/>
        <v>#DIV/0!</v>
      </c>
      <c r="AP57" s="276" t="e">
        <f t="shared" si="65"/>
        <v>#DIV/0!</v>
      </c>
      <c r="AQ57" s="140" t="e">
        <f t="shared" si="65"/>
        <v>#DIV/0!</v>
      </c>
      <c r="AR57" s="276" t="e">
        <f t="shared" si="65"/>
        <v>#DIV/0!</v>
      </c>
      <c r="AS57" s="276" t="e">
        <f t="shared" si="65"/>
        <v>#DIV/0!</v>
      </c>
      <c r="AT57" s="140" t="e">
        <f t="shared" si="65"/>
        <v>#DIV/0!</v>
      </c>
      <c r="AU57" s="276" t="e">
        <f t="shared" si="65"/>
        <v>#DIV/0!</v>
      </c>
      <c r="AV57" s="276" t="e">
        <f t="shared" si="65"/>
        <v>#DIV/0!</v>
      </c>
      <c r="AW57" s="140" t="e">
        <f t="shared" si="65"/>
        <v>#DIV/0!</v>
      </c>
      <c r="AX57" s="276" t="e">
        <f t="shared" si="65"/>
        <v>#DIV/0!</v>
      </c>
      <c r="AY57" s="276" t="e">
        <f t="shared" si="65"/>
        <v>#DIV/0!</v>
      </c>
      <c r="AZ57" s="140" t="e">
        <f t="shared" si="65"/>
        <v>#DIV/0!</v>
      </c>
      <c r="BA57" s="276" t="e">
        <f t="shared" si="65"/>
        <v>#DIV/0!</v>
      </c>
      <c r="BB57" s="276" t="e">
        <f t="shared" si="65"/>
        <v>#DIV/0!</v>
      </c>
      <c r="BC57" s="141" t="e">
        <f t="shared" si="65"/>
        <v>#DIV/0!</v>
      </c>
      <c r="BD57" s="141" t="e">
        <f t="shared" si="65"/>
        <v>#DIV/0!</v>
      </c>
      <c r="BE57" s="140" t="e">
        <f t="shared" si="65"/>
        <v>#DIV/0!</v>
      </c>
      <c r="BF57" s="276" t="e">
        <f t="shared" si="65"/>
        <v>#DIV/0!</v>
      </c>
      <c r="BG57" s="276" t="e">
        <f t="shared" si="65"/>
        <v>#DIV/0!</v>
      </c>
      <c r="BH57" s="140" t="e">
        <f t="shared" si="65"/>
        <v>#DIV/0!</v>
      </c>
      <c r="BI57" s="276" t="e">
        <f t="shared" si="65"/>
        <v>#DIV/0!</v>
      </c>
      <c r="BJ57" s="276" t="e">
        <f t="shared" si="65"/>
        <v>#DIV/0!</v>
      </c>
      <c r="BK57" s="140" t="e">
        <f t="shared" si="65"/>
        <v>#DIV/0!</v>
      </c>
      <c r="BL57" s="276" t="e">
        <f t="shared" si="65"/>
        <v>#DIV/0!</v>
      </c>
      <c r="BM57" s="276" t="e">
        <f t="shared" si="65"/>
        <v>#DIV/0!</v>
      </c>
      <c r="BN57" s="140" t="e">
        <f t="shared" si="65"/>
        <v>#DIV/0!</v>
      </c>
      <c r="BO57" s="276" t="e">
        <f t="shared" si="65"/>
        <v>#DIV/0!</v>
      </c>
      <c r="BP57" s="276" t="e">
        <f t="shared" si="65"/>
        <v>#DIV/0!</v>
      </c>
      <c r="BQ57" s="140" t="e">
        <f t="shared" si="65"/>
        <v>#DIV/0!</v>
      </c>
      <c r="BR57" s="276" t="e">
        <f t="shared" si="65"/>
        <v>#DIV/0!</v>
      </c>
      <c r="BS57" s="276" t="e">
        <f t="shared" si="65"/>
        <v>#DIV/0!</v>
      </c>
      <c r="BT57" s="140" t="e">
        <f t="shared" si="65"/>
        <v>#DIV/0!</v>
      </c>
      <c r="BU57" s="276" t="e">
        <f t="shared" si="65"/>
        <v>#DIV/0!</v>
      </c>
      <c r="BV57" s="276" t="e">
        <f t="shared" si="65"/>
        <v>#DIV/0!</v>
      </c>
      <c r="BW57" s="141" t="e">
        <f t="shared" si="65"/>
        <v>#DIV/0!</v>
      </c>
      <c r="BX57" s="141" t="e">
        <f t="shared" si="65"/>
        <v>#DIV/0!</v>
      </c>
    </row>
    <row r="58" spans="1:76" s="144" customFormat="1" ht="15.75">
      <c r="A58" s="312" t="s">
        <v>32</v>
      </c>
      <c r="B58" s="312"/>
      <c r="C58" s="312"/>
      <c r="D58" s="312"/>
      <c r="E58" s="143">
        <f>COUNTA('MAKLUMAT MURID'!$B13:$C52)</f>
        <v>0</v>
      </c>
      <c r="F58" s="297"/>
      <c r="G58" s="143">
        <f>COUNTA('MAKLUMAT MURID'!$B13:$C52)</f>
        <v>0</v>
      </c>
      <c r="H58" s="297"/>
      <c r="I58" s="143">
        <f>COUNTA('MAKLUMAT MURID'!$B13:$C52)</f>
        <v>0</v>
      </c>
      <c r="J58" s="297"/>
      <c r="K58" s="143">
        <f>COUNTA('MAKLUMAT MURID'!$B13:$C52)</f>
        <v>0</v>
      </c>
      <c r="L58" s="297"/>
      <c r="M58" s="143">
        <f>COUNTA('MAKLUMAT MURID'!$B13:$C52)</f>
        <v>0</v>
      </c>
      <c r="N58" s="297"/>
      <c r="O58" s="143">
        <f>COUNTA('MAKLUMAT MURID'!$B13:$C52)</f>
        <v>0</v>
      </c>
      <c r="P58" s="297"/>
      <c r="Q58" s="143">
        <f>COUNTA('MAKLUMAT MURID'!$B13:$C52)</f>
        <v>0</v>
      </c>
      <c r="R58" s="297"/>
      <c r="S58" s="143">
        <f>COUNTA('MAKLUMAT MURID'!$B13:$C52)</f>
        <v>0</v>
      </c>
      <c r="T58" s="297"/>
      <c r="U58" s="143">
        <f>COUNTA('MAKLUMAT MURID'!$B13:$C52)</f>
        <v>0</v>
      </c>
      <c r="V58" s="297"/>
      <c r="W58" s="143">
        <f>COUNTA('MAKLUMAT MURID'!$B13:$C52)</f>
        <v>0</v>
      </c>
      <c r="X58" s="297"/>
      <c r="Y58" s="143">
        <f>COUNTA('MAKLUMAT MURID'!$B13:$C52)</f>
        <v>0</v>
      </c>
      <c r="Z58" s="297"/>
      <c r="AA58" s="143">
        <f>COUNTA('MAKLUMAT MURID'!$B13:$C52)</f>
        <v>0</v>
      </c>
      <c r="AB58" s="297"/>
      <c r="AC58" s="143">
        <f>COUNTA('MAKLUMAT MURID'!$B13:$C52)</f>
        <v>0</v>
      </c>
      <c r="AD58" s="297"/>
      <c r="AE58" s="143">
        <f>COUNTA('MAKLUMAT MURID'!$B13:$C52)</f>
        <v>0</v>
      </c>
      <c r="AF58" s="297"/>
      <c r="AG58" s="143">
        <f>COUNTA('MAKLUMAT MURID'!$B13:$C52)</f>
        <v>0</v>
      </c>
      <c r="AH58" s="297"/>
      <c r="AI58" s="143">
        <f>COUNTA('MAKLUMAT MURID'!$B13:$C52)</f>
        <v>0</v>
      </c>
      <c r="AJ58" s="297"/>
      <c r="AK58" s="143">
        <f>COUNTA('MAKLUMAT MURID'!$B13:$C52)</f>
        <v>0</v>
      </c>
      <c r="AL58" s="143">
        <f>'MAKLUMAT MURID'!$G$58</f>
        <v>0</v>
      </c>
      <c r="AM58" s="143">
        <f>'MAKLUMAT MURID'!$G$57</f>
        <v>0</v>
      </c>
      <c r="AN58" s="143">
        <f>COUNTA('MAKLUMAT MURID'!$B13:$C52)</f>
        <v>0</v>
      </c>
      <c r="AO58" s="143">
        <f>'MAKLUMAT MURID'!$G$58</f>
        <v>0</v>
      </c>
      <c r="AP58" s="143">
        <f>'MAKLUMAT MURID'!$G$57</f>
        <v>0</v>
      </c>
      <c r="AQ58" s="143">
        <f>COUNTA('MAKLUMAT MURID'!$B13:$C52)</f>
        <v>0</v>
      </c>
      <c r="AR58" s="143">
        <f>'MAKLUMAT MURID'!$G$58</f>
        <v>0</v>
      </c>
      <c r="AS58" s="143">
        <f>'MAKLUMAT MURID'!$G$57</f>
        <v>0</v>
      </c>
      <c r="AT58" s="143">
        <f>COUNTA('MAKLUMAT MURID'!$B13:$C52)</f>
        <v>0</v>
      </c>
      <c r="AU58" s="143">
        <f>'MAKLUMAT MURID'!$G$58</f>
        <v>0</v>
      </c>
      <c r="AV58" s="143">
        <f>'MAKLUMAT MURID'!$G$57</f>
        <v>0</v>
      </c>
      <c r="AW58" s="143">
        <f>COUNTA('MAKLUMAT MURID'!$B13:$C52)</f>
        <v>0</v>
      </c>
      <c r="AX58" s="143">
        <f>'MAKLUMAT MURID'!$G$58</f>
        <v>0</v>
      </c>
      <c r="AY58" s="143">
        <f>'MAKLUMAT MURID'!$G$57</f>
        <v>0</v>
      </c>
      <c r="AZ58" s="143">
        <f>COUNTA('MAKLUMAT MURID'!$B13:$C52)</f>
        <v>0</v>
      </c>
      <c r="BA58" s="143">
        <f>'MAKLUMAT MURID'!$G$58</f>
        <v>0</v>
      </c>
      <c r="BB58" s="143">
        <f>'MAKLUMAT MURID'!$G$57</f>
        <v>0</v>
      </c>
      <c r="BC58" s="143">
        <f>'MAKLUMAT MURID'!$G$58</f>
        <v>0</v>
      </c>
      <c r="BD58" s="143">
        <f>'MAKLUMAT MURID'!$G$57</f>
        <v>0</v>
      </c>
      <c r="BE58" s="143">
        <f>COUNTA('MAKLUMAT MURID'!$B13:$C52)</f>
        <v>0</v>
      </c>
      <c r="BF58" s="143">
        <f>'MAKLUMAT MURID'!$G$58</f>
        <v>0</v>
      </c>
      <c r="BG58" s="143">
        <f>'MAKLUMAT MURID'!$G$57</f>
        <v>0</v>
      </c>
      <c r="BH58" s="143">
        <f>COUNTA('MAKLUMAT MURID'!$B13:$C52)</f>
        <v>0</v>
      </c>
      <c r="BI58" s="143">
        <f>'MAKLUMAT MURID'!$G$58</f>
        <v>0</v>
      </c>
      <c r="BJ58" s="143">
        <f>'MAKLUMAT MURID'!$G$57</f>
        <v>0</v>
      </c>
      <c r="BK58" s="143">
        <f>COUNTA('MAKLUMAT MURID'!$B13:$C52)</f>
        <v>0</v>
      </c>
      <c r="BL58" s="143">
        <f>'MAKLUMAT MURID'!$G$58</f>
        <v>0</v>
      </c>
      <c r="BM58" s="143">
        <f>'MAKLUMAT MURID'!$G$57</f>
        <v>0</v>
      </c>
      <c r="BN58" s="143">
        <f>COUNTA('MAKLUMAT MURID'!$B13:$C52)</f>
        <v>0</v>
      </c>
      <c r="BO58" s="143">
        <f>'MAKLUMAT MURID'!$G$58</f>
        <v>0</v>
      </c>
      <c r="BP58" s="143">
        <f>'MAKLUMAT MURID'!$G$57</f>
        <v>0</v>
      </c>
      <c r="BQ58" s="143">
        <f>COUNTA('MAKLUMAT MURID'!$B13:$C52)</f>
        <v>0</v>
      </c>
      <c r="BR58" s="143">
        <f>'MAKLUMAT MURID'!$G$58</f>
        <v>0</v>
      </c>
      <c r="BS58" s="143">
        <f>'MAKLUMAT MURID'!$G$57</f>
        <v>0</v>
      </c>
      <c r="BT58" s="143">
        <f>COUNTA('MAKLUMAT MURID'!$B13:$C52)</f>
        <v>0</v>
      </c>
      <c r="BU58" s="143">
        <f>'MAKLUMAT MURID'!$G$58</f>
        <v>0</v>
      </c>
      <c r="BV58" s="143">
        <f>'MAKLUMAT MURID'!$G$57</f>
        <v>0</v>
      </c>
      <c r="BW58" s="143">
        <f>'MAKLUMAT MURID'!$G$58</f>
        <v>0</v>
      </c>
      <c r="BX58" s="143">
        <f>'MAKLUMAT MURID'!$G$57</f>
        <v>0</v>
      </c>
    </row>
    <row r="59" spans="1:76" ht="18">
      <c r="A59" s="24"/>
      <c r="B59" s="25"/>
      <c r="C59" s="25"/>
      <c r="D59" s="25"/>
      <c r="E59" s="30"/>
      <c r="F59" s="30"/>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row>
    <row r="60" spans="1:76" ht="18">
      <c r="A60" s="24"/>
      <c r="B60" s="28"/>
      <c r="C60" s="28"/>
      <c r="D60" s="29"/>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row>
    <row r="61" spans="1:76" ht="18">
      <c r="A61" s="24"/>
      <c r="B61" s="28"/>
      <c r="C61" s="31"/>
      <c r="D61" s="32"/>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row>
    <row r="62" spans="1:76" ht="18">
      <c r="A62" s="24"/>
      <c r="B62" s="28"/>
      <c r="C62" s="34"/>
      <c r="D62" s="35"/>
      <c r="E62" s="36"/>
      <c r="F62" s="36"/>
      <c r="G62" s="37"/>
      <c r="H62" s="37"/>
      <c r="I62" s="37"/>
      <c r="J62" s="37"/>
      <c r="K62" s="27"/>
      <c r="L62" s="27"/>
      <c r="M62" s="27"/>
      <c r="N62" s="27"/>
      <c r="O62" s="27"/>
      <c r="P62" s="27"/>
      <c r="Q62" s="25"/>
      <c r="R62" s="25"/>
      <c r="S62" s="27"/>
      <c r="T62" s="27"/>
      <c r="U62" s="27"/>
      <c r="V62" s="27"/>
      <c r="W62" s="27"/>
      <c r="X62" s="27"/>
      <c r="Y62" s="27"/>
      <c r="Z62" s="27"/>
      <c r="AA62" s="27"/>
      <c r="AB62" s="27"/>
      <c r="AC62" s="27"/>
      <c r="AD62" s="27"/>
      <c r="AE62" s="27"/>
      <c r="AF62" s="27"/>
      <c r="AG62" s="27"/>
      <c r="AH62" s="27"/>
      <c r="AI62" s="27"/>
      <c r="AJ62" s="27"/>
    </row>
  </sheetData>
  <sheetProtection password="D94E" sheet="1" objects="1" scenarios="1"/>
  <mergeCells count="89">
    <mergeCell ref="BR6:BS6"/>
    <mergeCell ref="BT6:BT7"/>
    <mergeCell ref="BU6:BV6"/>
    <mergeCell ref="BW6:BX6"/>
    <mergeCell ref="AK8:BD8"/>
    <mergeCell ref="BE8:BX8"/>
    <mergeCell ref="BK6:BK7"/>
    <mergeCell ref="BL6:BM6"/>
    <mergeCell ref="BN6:BN7"/>
    <mergeCell ref="BO6:BP6"/>
    <mergeCell ref="BQ6:BQ7"/>
    <mergeCell ref="BC6:BD6"/>
    <mergeCell ref="BE6:BE7"/>
    <mergeCell ref="BF6:BG6"/>
    <mergeCell ref="BH6:BH7"/>
    <mergeCell ref="BI6:BJ6"/>
    <mergeCell ref="AK2:BD4"/>
    <mergeCell ref="BE2:BX4"/>
    <mergeCell ref="AK5:BD5"/>
    <mergeCell ref="BE5:BX5"/>
    <mergeCell ref="AK6:AK7"/>
    <mergeCell ref="AL6:AM6"/>
    <mergeCell ref="AN6:AN7"/>
    <mergeCell ref="AO6:AP6"/>
    <mergeCell ref="AQ6:AQ7"/>
    <mergeCell ref="AR6:AS6"/>
    <mergeCell ref="AT6:AT7"/>
    <mergeCell ref="AU6:AV6"/>
    <mergeCell ref="AW6:AW7"/>
    <mergeCell ref="AX6:AY6"/>
    <mergeCell ref="AZ6:AZ7"/>
    <mergeCell ref="BA6:BB6"/>
    <mergeCell ref="A1:P1"/>
    <mergeCell ref="E5:F7"/>
    <mergeCell ref="G5:H7"/>
    <mergeCell ref="I5:J7"/>
    <mergeCell ref="K5:L7"/>
    <mergeCell ref="M5:N7"/>
    <mergeCell ref="O5:P7"/>
    <mergeCell ref="A2:A8"/>
    <mergeCell ref="B2:B8"/>
    <mergeCell ref="C2:C8"/>
    <mergeCell ref="D2:D8"/>
    <mergeCell ref="E2:H2"/>
    <mergeCell ref="E3:H4"/>
    <mergeCell ref="I2:P2"/>
    <mergeCell ref="I3:L4"/>
    <mergeCell ref="A58:D58"/>
    <mergeCell ref="A50:A57"/>
    <mergeCell ref="B50:D51"/>
    <mergeCell ref="B52:D53"/>
    <mergeCell ref="B54:D55"/>
    <mergeCell ref="B56:D57"/>
    <mergeCell ref="U2:X2"/>
    <mergeCell ref="Q3:T4"/>
    <mergeCell ref="U3:X4"/>
    <mergeCell ref="M3:P4"/>
    <mergeCell ref="Q2:T2"/>
    <mergeCell ref="Y3:AB4"/>
    <mergeCell ref="AC3:AF4"/>
    <mergeCell ref="Y2:AF2"/>
    <mergeCell ref="AG2:AJ2"/>
    <mergeCell ref="AG3:AJ4"/>
    <mergeCell ref="AI5:AJ7"/>
    <mergeCell ref="Q5:R7"/>
    <mergeCell ref="S5:T7"/>
    <mergeCell ref="U5:V7"/>
    <mergeCell ref="W5:X7"/>
    <mergeCell ref="Y5:Z7"/>
    <mergeCell ref="AA5:AB7"/>
    <mergeCell ref="AC5:AD7"/>
    <mergeCell ref="AE5:AF7"/>
    <mergeCell ref="AG5:AH7"/>
    <mergeCell ref="F50:F58"/>
    <mergeCell ref="H50:H58"/>
    <mergeCell ref="J50:J58"/>
    <mergeCell ref="L50:L58"/>
    <mergeCell ref="N50:N58"/>
    <mergeCell ref="P50:P58"/>
    <mergeCell ref="R50:R58"/>
    <mergeCell ref="T50:T58"/>
    <mergeCell ref="V50:V58"/>
    <mergeCell ref="X50:X58"/>
    <mergeCell ref="AJ50:AJ58"/>
    <mergeCell ref="Z50:Z58"/>
    <mergeCell ref="AB50:AB58"/>
    <mergeCell ref="AD50:AD58"/>
    <mergeCell ref="AF50:AF58"/>
    <mergeCell ref="AH50:AH58"/>
  </mergeCells>
  <dataValidations count="2">
    <dataValidation type="whole" allowBlank="1" showErrorMessage="1" errorTitle="TAHAP PENGUASAAN" error="Sila Berikan Nilai Antara 1 hingga 3 Sahaja. Terima Kasih" sqref="AW9:AW48 BQ9:BQ48 BK9:BK48 AK9:AK48 AZ9:AZ48 AN9:AN48 BH9:BH48 AQ9:AQ48 BN9:BN48 AT9:AT48 BE9:BE48 BT9:BT48">
      <formula1>1</formula1>
      <formula2>3</formula2>
    </dataValidation>
    <dataValidation allowBlank="1" showErrorMessage="1" errorTitle="TAHAP PENGUASAAN" error="Sila Berikan Nilai Antara 1 hingga 3 Sahaja. Terima Kasih" sqref="BR9:BS48 AJ9:AJ48 AU9:AV48 BA9:BB48 BF9:BG48 BI9:BJ48 BL9:BM48 BO9:BP48 AX9:AY48 AL9:AM48 AO9:AP48 AR9:AS48 BU9:BV48 L9:L48 J9:J48 H9:H48 F9:F48 P9:P48 R9:R48 T9:T48 V9:V48 X9:X48 Z9:Z48 AB9:AB48 AD9:AD48 AF9:AF48 AH9:AH48 N9:N48"/>
  </dataValidations>
  <pageMargins left="0.7" right="0.7" top="0.75" bottom="0.75" header="0.3" footer="0.3"/>
  <pageSetup paperSize="9" orientation="portrait"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ErrorMessage="1" errorTitle="TAHAP PENGUASAAN" error="Sila Berikan Nilai Antara 1 hingga 3 Sahaja. Terima Kasih">
          <x14:formula1>
            <xm:f>Configuration!$C$12:$C$14</xm:f>
          </x14:formula1>
          <xm:sqref>AG9:AG48 G9:G48 I9:I48 E9:E48 K9:K48 BC9:BD48 O9:O48 S9:S48 M9:M48 W9:W48 Q9:Q48 U9:U48 AA9:AA48 Y9:Y48 AE9:AE48 AC9:AC48 AI9:AI48 BW9:BX48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N61"/>
  <sheetViews>
    <sheetView zoomScale="50" zoomScaleNormal="50" workbookViewId="0">
      <selection activeCell="AR46" sqref="AR46"/>
    </sheetView>
  </sheetViews>
  <sheetFormatPr defaultRowHeight="15"/>
  <cols>
    <col min="1" max="1" width="4.5703125" customWidth="1"/>
    <col min="2" max="2" width="42.85546875" customWidth="1"/>
    <col min="3" max="3" width="8.140625" customWidth="1"/>
    <col min="4" max="4" width="8.28515625" customWidth="1"/>
    <col min="5" max="5" width="8.42578125" customWidth="1"/>
    <col min="6" max="6" width="9.42578125" customWidth="1"/>
    <col min="7" max="7" width="8.42578125" customWidth="1"/>
    <col min="8" max="8" width="9.85546875" customWidth="1"/>
    <col min="9" max="9" width="8.42578125" customWidth="1"/>
    <col min="10" max="10" width="10.140625" customWidth="1"/>
    <col min="11" max="11" width="8.42578125" customWidth="1"/>
    <col min="12" max="12" width="11" customWidth="1"/>
    <col min="13" max="13" width="8.42578125" customWidth="1"/>
    <col min="14" max="14" width="11.28515625" customWidth="1"/>
    <col min="15" max="15" width="8.42578125" customWidth="1"/>
    <col min="16" max="16" width="10.28515625" customWidth="1"/>
    <col min="17" max="17" width="8.42578125" customWidth="1"/>
    <col min="18" max="18" width="10.28515625" customWidth="1"/>
    <col min="19" max="19" width="8.42578125" customWidth="1"/>
    <col min="20" max="20" width="10.85546875" customWidth="1"/>
    <col min="21" max="21" width="8.42578125" customWidth="1"/>
    <col min="22" max="22" width="10.28515625" customWidth="1"/>
    <col min="23" max="23" width="8.42578125" customWidth="1"/>
    <col min="24" max="24" width="12" customWidth="1"/>
    <col min="26" max="27" width="9.140625" hidden="1" customWidth="1"/>
    <col min="29" max="30" width="9.140625" hidden="1" customWidth="1"/>
    <col min="33" max="33" width="10.42578125" customWidth="1"/>
    <col min="34" max="34" width="9.140625" hidden="1" customWidth="1"/>
    <col min="35" max="35" width="8.7109375" hidden="1" customWidth="1"/>
    <col min="37" max="37" width="9.140625" hidden="1" customWidth="1"/>
    <col min="38" max="38" width="11.140625" hidden="1" customWidth="1"/>
  </cols>
  <sheetData>
    <row r="1" spans="1:40" ht="48.75" customHeight="1">
      <c r="A1" s="336" t="s">
        <v>362</v>
      </c>
      <c r="B1" s="336"/>
      <c r="C1" s="336"/>
      <c r="D1" s="336"/>
      <c r="E1" s="336"/>
      <c r="F1" s="336"/>
      <c r="G1" s="336"/>
      <c r="H1" s="336"/>
      <c r="I1" s="336"/>
      <c r="J1" s="336"/>
      <c r="K1" s="336"/>
      <c r="L1" s="336"/>
      <c r="M1" s="22"/>
      <c r="N1" s="22"/>
      <c r="O1" s="22"/>
      <c r="P1" s="22"/>
      <c r="Q1" s="22"/>
      <c r="R1" s="22"/>
      <c r="S1" s="22"/>
      <c r="T1" s="22"/>
      <c r="U1" s="22"/>
      <c r="V1" s="22"/>
      <c r="W1" s="22"/>
      <c r="X1" s="22"/>
    </row>
    <row r="2" spans="1:40" ht="31.5" customHeight="1">
      <c r="A2" s="324" t="s">
        <v>17</v>
      </c>
      <c r="B2" s="324" t="s">
        <v>18</v>
      </c>
      <c r="C2" s="324" t="s">
        <v>19</v>
      </c>
      <c r="D2" s="328" t="s">
        <v>12</v>
      </c>
      <c r="E2" s="316" t="s">
        <v>352</v>
      </c>
      <c r="F2" s="317"/>
      <c r="G2" s="317"/>
      <c r="H2" s="317"/>
      <c r="I2" s="317"/>
      <c r="J2" s="317"/>
      <c r="K2" s="317"/>
      <c r="L2" s="317"/>
      <c r="M2" s="317"/>
      <c r="N2" s="317"/>
      <c r="O2" s="317"/>
      <c r="P2" s="317"/>
      <c r="Q2" s="316" t="s">
        <v>353</v>
      </c>
      <c r="R2" s="317"/>
      <c r="S2" s="317"/>
      <c r="T2" s="317"/>
      <c r="U2" s="317"/>
      <c r="V2" s="317"/>
      <c r="W2" s="317"/>
      <c r="X2" s="317"/>
      <c r="Y2" s="292" t="s">
        <v>377</v>
      </c>
      <c r="Z2" s="292"/>
      <c r="AA2" s="292"/>
      <c r="AB2" s="292"/>
      <c r="AC2" s="292"/>
      <c r="AD2" s="292"/>
      <c r="AE2" s="292"/>
      <c r="AF2" s="292"/>
      <c r="AG2" s="292" t="s">
        <v>377</v>
      </c>
      <c r="AH2" s="292"/>
      <c r="AI2" s="292"/>
      <c r="AJ2" s="292"/>
      <c r="AK2" s="292"/>
      <c r="AL2" s="292"/>
      <c r="AM2" s="292"/>
      <c r="AN2" s="292"/>
    </row>
    <row r="3" spans="1:40" ht="53.25" customHeight="1">
      <c r="A3" s="324"/>
      <c r="B3" s="324"/>
      <c r="C3" s="324"/>
      <c r="D3" s="328"/>
      <c r="E3" s="357" t="s">
        <v>106</v>
      </c>
      <c r="F3" s="358"/>
      <c r="G3" s="358"/>
      <c r="H3" s="363"/>
      <c r="I3" s="357" t="s">
        <v>107</v>
      </c>
      <c r="J3" s="358"/>
      <c r="K3" s="358"/>
      <c r="L3" s="363"/>
      <c r="M3" s="357" t="s">
        <v>108</v>
      </c>
      <c r="N3" s="358"/>
      <c r="O3" s="358"/>
      <c r="P3" s="363"/>
      <c r="Q3" s="357" t="s">
        <v>109</v>
      </c>
      <c r="R3" s="358"/>
      <c r="S3" s="358"/>
      <c r="T3" s="363"/>
      <c r="U3" s="357" t="s">
        <v>110</v>
      </c>
      <c r="V3" s="358"/>
      <c r="W3" s="358"/>
      <c r="X3" s="363"/>
      <c r="Y3" s="292"/>
      <c r="Z3" s="292"/>
      <c r="AA3" s="292"/>
      <c r="AB3" s="292"/>
      <c r="AC3" s="292"/>
      <c r="AD3" s="292"/>
      <c r="AE3" s="292"/>
      <c r="AF3" s="292"/>
      <c r="AG3" s="292"/>
      <c r="AH3" s="292"/>
      <c r="AI3" s="292"/>
      <c r="AJ3" s="292"/>
      <c r="AK3" s="292"/>
      <c r="AL3" s="292"/>
      <c r="AM3" s="292"/>
      <c r="AN3" s="292"/>
    </row>
    <row r="4" spans="1:40" ht="40.5" customHeight="1">
      <c r="A4" s="324"/>
      <c r="B4" s="324"/>
      <c r="C4" s="324"/>
      <c r="D4" s="328"/>
      <c r="E4" s="361"/>
      <c r="F4" s="362"/>
      <c r="G4" s="362"/>
      <c r="H4" s="365"/>
      <c r="I4" s="361"/>
      <c r="J4" s="362"/>
      <c r="K4" s="362"/>
      <c r="L4" s="365"/>
      <c r="M4" s="361"/>
      <c r="N4" s="362"/>
      <c r="O4" s="362"/>
      <c r="P4" s="365"/>
      <c r="Q4" s="361"/>
      <c r="R4" s="362"/>
      <c r="S4" s="362"/>
      <c r="T4" s="365"/>
      <c r="U4" s="361"/>
      <c r="V4" s="362"/>
      <c r="W4" s="362"/>
      <c r="X4" s="365"/>
      <c r="Y4" s="292" t="s">
        <v>446</v>
      </c>
      <c r="Z4" s="292"/>
      <c r="AA4" s="292"/>
      <c r="AB4" s="292"/>
      <c r="AC4" s="292"/>
      <c r="AD4" s="292"/>
      <c r="AE4" s="292"/>
      <c r="AF4" s="292"/>
      <c r="AG4" s="292" t="s">
        <v>447</v>
      </c>
      <c r="AH4" s="292"/>
      <c r="AI4" s="292"/>
      <c r="AJ4" s="292"/>
      <c r="AK4" s="292"/>
      <c r="AL4" s="292"/>
      <c r="AM4" s="292"/>
      <c r="AN4" s="292"/>
    </row>
    <row r="5" spans="1:40" ht="40.5" customHeight="1">
      <c r="A5" s="324"/>
      <c r="B5" s="324"/>
      <c r="C5" s="324"/>
      <c r="D5" s="328"/>
      <c r="E5" s="298" t="s">
        <v>23</v>
      </c>
      <c r="F5" s="299"/>
      <c r="G5" s="306" t="s">
        <v>24</v>
      </c>
      <c r="H5" s="307"/>
      <c r="I5" s="298" t="s">
        <v>23</v>
      </c>
      <c r="J5" s="299"/>
      <c r="K5" s="306" t="s">
        <v>24</v>
      </c>
      <c r="L5" s="307"/>
      <c r="M5" s="298" t="s">
        <v>23</v>
      </c>
      <c r="N5" s="299"/>
      <c r="O5" s="306" t="s">
        <v>24</v>
      </c>
      <c r="P5" s="307"/>
      <c r="Q5" s="298" t="s">
        <v>23</v>
      </c>
      <c r="R5" s="299"/>
      <c r="S5" s="306" t="s">
        <v>24</v>
      </c>
      <c r="T5" s="307"/>
      <c r="U5" s="298" t="s">
        <v>23</v>
      </c>
      <c r="V5" s="299"/>
      <c r="W5" s="306" t="s">
        <v>24</v>
      </c>
      <c r="X5" s="307"/>
      <c r="Y5" s="292" t="s">
        <v>295</v>
      </c>
      <c r="Z5" s="293" t="s">
        <v>295</v>
      </c>
      <c r="AA5" s="294"/>
      <c r="AB5" s="292" t="s">
        <v>296</v>
      </c>
      <c r="AC5" s="293" t="s">
        <v>296</v>
      </c>
      <c r="AD5" s="294"/>
      <c r="AE5" s="321" t="s">
        <v>155</v>
      </c>
      <c r="AF5" s="322"/>
      <c r="AG5" s="292" t="s">
        <v>295</v>
      </c>
      <c r="AH5" s="293" t="s">
        <v>295</v>
      </c>
      <c r="AI5" s="294"/>
      <c r="AJ5" s="292" t="s">
        <v>296</v>
      </c>
      <c r="AK5" s="293" t="s">
        <v>296</v>
      </c>
      <c r="AL5" s="294"/>
      <c r="AM5" s="321" t="s">
        <v>155</v>
      </c>
      <c r="AN5" s="322"/>
    </row>
    <row r="6" spans="1:40" ht="40.5" customHeight="1">
      <c r="A6" s="324"/>
      <c r="B6" s="324"/>
      <c r="C6" s="324"/>
      <c r="D6" s="328"/>
      <c r="E6" s="300"/>
      <c r="F6" s="301"/>
      <c r="G6" s="308"/>
      <c r="H6" s="309"/>
      <c r="I6" s="300"/>
      <c r="J6" s="301"/>
      <c r="K6" s="308"/>
      <c r="L6" s="309"/>
      <c r="M6" s="300"/>
      <c r="N6" s="301"/>
      <c r="O6" s="308"/>
      <c r="P6" s="309"/>
      <c r="Q6" s="300"/>
      <c r="R6" s="301"/>
      <c r="S6" s="308"/>
      <c r="T6" s="309"/>
      <c r="U6" s="300"/>
      <c r="V6" s="301"/>
      <c r="W6" s="308"/>
      <c r="X6" s="309"/>
      <c r="Y6" s="292"/>
      <c r="Z6" s="72" t="s">
        <v>26</v>
      </c>
      <c r="AA6" s="72" t="s">
        <v>27</v>
      </c>
      <c r="AB6" s="292"/>
      <c r="AC6" s="72" t="s">
        <v>26</v>
      </c>
      <c r="AD6" s="72" t="s">
        <v>27</v>
      </c>
      <c r="AE6" s="66" t="s">
        <v>26</v>
      </c>
      <c r="AF6" s="70" t="s">
        <v>27</v>
      </c>
      <c r="AG6" s="292"/>
      <c r="AH6" s="72" t="s">
        <v>26</v>
      </c>
      <c r="AI6" s="72" t="s">
        <v>27</v>
      </c>
      <c r="AJ6" s="292"/>
      <c r="AK6" s="72" t="s">
        <v>26</v>
      </c>
      <c r="AL6" s="72" t="s">
        <v>27</v>
      </c>
      <c r="AM6" s="66" t="s">
        <v>26</v>
      </c>
      <c r="AN6" s="70" t="s">
        <v>27</v>
      </c>
    </row>
    <row r="7" spans="1:40" ht="29.25" customHeight="1">
      <c r="A7" s="324"/>
      <c r="B7" s="324"/>
      <c r="C7" s="324"/>
      <c r="D7" s="328"/>
      <c r="E7" s="122" t="s">
        <v>25</v>
      </c>
      <c r="F7" s="122" t="s">
        <v>262</v>
      </c>
      <c r="G7" s="122" t="s">
        <v>25</v>
      </c>
      <c r="H7" s="122" t="s">
        <v>262</v>
      </c>
      <c r="I7" s="122" t="s">
        <v>25</v>
      </c>
      <c r="J7" s="122" t="s">
        <v>262</v>
      </c>
      <c r="K7" s="122" t="s">
        <v>25</v>
      </c>
      <c r="L7" s="122" t="s">
        <v>262</v>
      </c>
      <c r="M7" s="122" t="s">
        <v>25</v>
      </c>
      <c r="N7" s="122" t="s">
        <v>262</v>
      </c>
      <c r="O7" s="122" t="s">
        <v>25</v>
      </c>
      <c r="P7" s="122" t="s">
        <v>262</v>
      </c>
      <c r="Q7" s="122" t="s">
        <v>25</v>
      </c>
      <c r="R7" s="122" t="s">
        <v>262</v>
      </c>
      <c r="S7" s="122" t="s">
        <v>25</v>
      </c>
      <c r="T7" s="122" t="s">
        <v>262</v>
      </c>
      <c r="U7" s="122" t="s">
        <v>25</v>
      </c>
      <c r="V7" s="122" t="s">
        <v>262</v>
      </c>
      <c r="W7" s="122" t="s">
        <v>25</v>
      </c>
      <c r="X7" s="122" t="s">
        <v>262</v>
      </c>
      <c r="Y7" s="369" t="s">
        <v>306</v>
      </c>
      <c r="Z7" s="370"/>
      <c r="AA7" s="370"/>
      <c r="AB7" s="370"/>
      <c r="AC7" s="370"/>
      <c r="AD7" s="370"/>
      <c r="AE7" s="370"/>
      <c r="AF7" s="371"/>
      <c r="AG7" s="369" t="s">
        <v>306</v>
      </c>
      <c r="AH7" s="370"/>
      <c r="AI7" s="370"/>
      <c r="AJ7" s="370"/>
      <c r="AK7" s="370"/>
      <c r="AL7" s="370"/>
      <c r="AM7" s="370"/>
      <c r="AN7" s="371"/>
    </row>
    <row r="8" spans="1:40" s="228" customFormat="1" ht="45" customHeight="1">
      <c r="A8" s="226">
        <f>'MAKLUMAT MURID'!A13</f>
        <v>1</v>
      </c>
      <c r="B8" s="225">
        <f>VLOOKUP(A8,'MAKLUMAT MURID'!$A$13:$I$52,2,FALSE)</f>
        <v>0</v>
      </c>
      <c r="C8" s="226" t="str">
        <f>VLOOKUP(A8,'MAKLUMAT MURID'!$A$13:$I$52,6,FALSE)</f>
        <v/>
      </c>
      <c r="D8" s="226">
        <f>VLOOKUP(A8,'MAKLUMAT MURID'!$A$13:$I$52,5,FALSE)</f>
        <v>0</v>
      </c>
      <c r="E8" s="38"/>
      <c r="F8" s="121"/>
      <c r="G8" s="38"/>
      <c r="H8" s="121"/>
      <c r="I8" s="38"/>
      <c r="J8" s="121"/>
      <c r="K8" s="38"/>
      <c r="L8" s="121"/>
      <c r="M8" s="38"/>
      <c r="N8" s="121"/>
      <c r="O8" s="38"/>
      <c r="P8" s="121"/>
      <c r="Q8" s="38"/>
      <c r="R8" s="121"/>
      <c r="S8" s="38"/>
      <c r="T8" s="121"/>
      <c r="U8" s="38"/>
      <c r="V8" s="121"/>
      <c r="W8" s="38"/>
      <c r="X8" s="121"/>
      <c r="Y8" s="127" t="str">
        <f>IF(AND(Z8="",AA8=""),"",AVERAGE(Z8:AA8))</f>
        <v/>
      </c>
      <c r="Z8" s="125" t="str">
        <f>IF($C8=Z$6,IF(SUM(E8,I8,M8)=0,"",IF(AND(AVERAGE(E8,I8,M8)&gt;=1,AVERAGE(E8,I8,M8)&lt;=1.6),1,IF(AND(AVERAGE(E8,I8,M8)&gt;1.6,AVERAGE(E8,I8,M8)&lt;=2.6),2,IF(AND(AVERAGE(E8,I8,M8)&gt;2.6,AVERAGE(E8,I8,M8)&lt;=3),3)))),"")</f>
        <v/>
      </c>
      <c r="AA8" s="125" t="str">
        <f>IF($C8=AA$6,IF(SUM(E8,I8,M8)=0,"",IF(AND(AVERAGE(E8,I8,M8)&gt;=1,AVERAGE(E8,I8,M8)&lt;=1.6),1,IF(AND(AVERAGE(E8,I8,M8)&gt;1.6,AVERAGE(E8,I8,M8)&lt;=2.6),2,IF(AND(AVERAGE(E8,I8,M8)&gt;2.6,AVERAGE(E8,I8,M8)&lt;=3),3)))),"")</f>
        <v/>
      </c>
      <c r="AB8" s="127" t="str">
        <f>IF(AND(AC8="",AD8=""),"",AVERAGE(AC8:AD8))</f>
        <v/>
      </c>
      <c r="AC8" s="125" t="str">
        <f>IF($C8=AC$6,IF(SUM(Q8,U8)=0,"",IF(AND(AVERAGE(Q8,U8)&gt;=1,AVERAGE(Q8,U8)&lt;=1.6),1,IF(AND(AVERAGE(Q8,U8)&gt;1.6,AVERAGE(Q8,U8)&lt;=2.6),2,IF(AND(AVERAGEE(Q8,U8)&gt;2.6,AVERAGE(Q8,U8)&lt;=3),3)))),"")</f>
        <v/>
      </c>
      <c r="AD8" s="125" t="str">
        <f>IF($C8=AD$6,IF(SUM(Q8,U8)=0,"",IF(AND(AVERAGE(Q8,U8)&gt;=1,AVERAGE(Q8,U8)&lt;=1.6),1,IF(AND(AVERAGE(Q8,U8)&gt;1.6,AVERAGE(Q8,U8)&lt;=2.6),2,IF(AND(AVERAGE(Q8,U8)&gt;2.6,AVERAGE(Q8,U8)&lt;=3),3)))),"")</f>
        <v/>
      </c>
      <c r="AE8" s="227"/>
      <c r="AF8" s="227"/>
      <c r="AG8" s="127" t="str">
        <f>IF(AND(AH8="",AI8=""),"",AVERAGE(AH8:AI8))</f>
        <v/>
      </c>
      <c r="AH8" s="125" t="str">
        <f>IF($C8=AH$6,IF(SUM(G8,K8,O8)=0,"",IF(AND(AVERAGE(G8,K8,O8)&gt;=1,AVERAGE(G8,K8,O8)&lt;=1.6),1,IF(AND(AVERAGE(G8,K8,O8)&gt;1.6,AVERAGE(G8,K8,O8)&lt;=2.6),2,IF(AND(AVERAGE(G8,K8,O8)&gt;2.6,AVERAGE(G8,K8,O8)&lt;=3),3)))),"")</f>
        <v/>
      </c>
      <c r="AI8" s="125" t="str">
        <f>IF($C8=AI$6,IF(SUM(G8,K8,O8)=0,"",IF(AND(AVERAGE(G8,K8,O8)&gt;=1,AVERAGE(G8,K8,O8)&lt;=1.6),1,IF(AND(AVERAGE(G8,K8,O8)&gt;1.6,AVERAGE(G8,K8,O8)&lt;=2.6),2,IF(AND(AVERAGE(G8,K8,O8)&gt;2.6,AVERAGE(G8,K8,O8)&lt;=3),3)))),"")</f>
        <v/>
      </c>
      <c r="AJ8" s="127" t="str">
        <f>IF(AND(AK8="",AL8=""),"",AVERAGE(AK8:AL8))</f>
        <v/>
      </c>
      <c r="AK8" s="125" t="str">
        <f>IF($C8=AK$6,IF(SUM(S8,W8)=0,"",IF(AND(AVERAGE(S8,W8)&gt;=1,AVERAGE(S8,W8)&lt;=1.6),1,IF(AND(AVERAGE(S8,W8)&gt;1.6,AVERAGE(S8,W8)&lt;=2.6),2,IF(AND(AVERAGE(S8,W8)&gt;2.6,AVERAGE(S8,W8)&lt;=3),3)))),"")</f>
        <v/>
      </c>
      <c r="AL8" s="125" t="str">
        <f>IF($C8=AL$6,IF(SUM(S8,W8)=0,"",IF(AND(AVERAGE(S8,W8)&gt;=1,AVERAGE(S8,W8)&lt;=1.6),1,IF(AND(AVERAGE(S8,W8)&gt;1.6,AVERAGE(S8,W8)&lt;=2.6),2,IF(AND(AVERAGE(S8,W8)&gt;2.6,AVERAGE(S8,W8)&lt;=3),3)))),"")</f>
        <v/>
      </c>
      <c r="AM8" s="227"/>
      <c r="AN8" s="227"/>
    </row>
    <row r="9" spans="1:40" s="228" customFormat="1" ht="45" customHeight="1">
      <c r="A9" s="226">
        <f>'MAKLUMAT MURID'!A14</f>
        <v>2</v>
      </c>
      <c r="B9" s="225">
        <f>VLOOKUP(A9,'MAKLUMAT MURID'!$A$13:$I$52,2,FALSE)</f>
        <v>0</v>
      </c>
      <c r="C9" s="226" t="str">
        <f>VLOOKUP(A9,'MAKLUMAT MURID'!$A$13:$I$52,6,FALSE)</f>
        <v/>
      </c>
      <c r="D9" s="226">
        <f>VLOOKUP(A9,'MAKLUMAT MURID'!$A$13:$I$52,5,FALSE)</f>
        <v>0</v>
      </c>
      <c r="E9" s="38"/>
      <c r="F9" s="121"/>
      <c r="G9" s="38"/>
      <c r="H9" s="121"/>
      <c r="I9" s="38"/>
      <c r="J9" s="121"/>
      <c r="K9" s="38"/>
      <c r="L9" s="121"/>
      <c r="M9" s="38"/>
      <c r="N9" s="121"/>
      <c r="O9" s="38"/>
      <c r="P9" s="121"/>
      <c r="Q9" s="38"/>
      <c r="R9" s="121"/>
      <c r="S9" s="38"/>
      <c r="T9" s="121"/>
      <c r="U9" s="38"/>
      <c r="V9" s="121"/>
      <c r="W9" s="38"/>
      <c r="X9" s="121"/>
      <c r="Y9" s="127" t="str">
        <f t="shared" ref="Y9:Y47" si="0">IF(AND(Z9="",AA9=""),"",AVERAGE(Z9:AA9))</f>
        <v/>
      </c>
      <c r="Z9" s="125" t="str">
        <f t="shared" ref="Z9:Z47" si="1">IF($C9=Z$6,IF(SUM(E9,I9,M9)=0,"",IF(AND(AVERAGE(E9,I9,M9)&gt;=1,AVERAGE(E9,I9,M9)&lt;=1.6),1,IF(AND(AVERAGE(E9,I9,M9)&gt;1.6,AVERAGE(E9,I9,M9)&lt;=2.6),2,IF(AND(AVERAGE(E9,I9,M9)&gt;2.6,AVERAGE(E9,I9,M9)&lt;=3),3)))),"")</f>
        <v/>
      </c>
      <c r="AA9" s="125" t="str">
        <f t="shared" ref="AA9:AA47" si="2">IF($C9=AA$6,IF(SUM(E9,I9,M9)=0,"",IF(AND(AVERAGE(E9,I9,M9)&gt;=1,AVERAGE(E9,I9,M9)&lt;=1.6),1,IF(AND(AVERAGE(E9,I9,M9)&gt;1.6,AVERAGE(E9,I9,M9)&lt;=2.6),2,IF(AND(AVERAGE(E9,I9,M9)&gt;2.6,AVERAGE(E9,I9,M9)&lt;=3),3)))),"")</f>
        <v/>
      </c>
      <c r="AB9" s="127" t="str">
        <f t="shared" ref="AB9:AB47" si="3">IF(AND(AC9="",AD9=""),"",AVERAGE(AC9:AD9))</f>
        <v/>
      </c>
      <c r="AC9" s="125" t="str">
        <f>IF($C9=AC$6,IF(SUM(Q9,U9)=0,"",IF(AND(AVERAGE(Q9,U9)&gt;=1,AVERAGE(Q9,U9)&lt;=1.6),1,IF(AND(AVERAGE(Q9,U9)&gt;1.6,AVERAGE(Q9,U9)&lt;=2.6),2,IF(AND(AVERAGEE(Q9,U9)&gt;2.6,AVERAGE(Q9,U9)&lt;=3),3)))),"")</f>
        <v/>
      </c>
      <c r="AD9" s="125" t="str">
        <f t="shared" ref="AD9:AD47" si="4">IF($C9=AD$6,IF(SUM(Q9,U9)=0,"",IF(AND(AVERAGE(Q9,U9)&gt;=1,AVERAGE(Q9,U9)&lt;=1.6),1,IF(AND(AVERAGE(Q9,U9)&gt;1.6,AVERAGE(Q9,U9)&lt;=2.6),2,IF(AND(AVERAGE(Q9,U9)&gt;2.6,AVERAGE(Q9,U9)&lt;=3),3)))),"")</f>
        <v/>
      </c>
      <c r="AE9" s="227"/>
      <c r="AF9" s="227"/>
      <c r="AG9" s="127" t="str">
        <f t="shared" ref="AG9:AG47" si="5">IF(AND(AH9="",AI9=""),"",AVERAGE(AH9:AI9))</f>
        <v/>
      </c>
      <c r="AH9" s="125" t="str">
        <f t="shared" ref="AH9:AH47" si="6">IF($C9=AH$6,IF(SUM(G9,K9,O9)=0,"",IF(AND(AVERAGE(G9,K9,O9)&gt;=1,AVERAGE(G9,K9,O9)&lt;=1.6),1,IF(AND(AVERAGE(G9,K9,O9)&gt;1.6,AVERAGE(G9,K9,O9)&lt;=2.6),2,IF(AND(AVERAGE(G9,K9,O9)&gt;2.6,AVERAGE(G9,K9,O9)&lt;=3),3)))),"")</f>
        <v/>
      </c>
      <c r="AI9" s="125" t="str">
        <f t="shared" ref="AI9:AI32" si="7">IF($C9=AI$6,IF(SUM(G9,K9,O9)=0,"",IF(AND(AVERAGE(G9,K9,O9)&gt;=1,AVERAGE(G9,K9,O9)&lt;=1.6),1,IF(AND(AVERAGE(G9,K9,O9)&gt;1.6,AVERAGE(G9,K9,O9)&lt;=2.6),2,IF(AND(AVERAGE(G9,K9,O9)&gt;2.6,AVERAGE(G9,K9,O9)&lt;=3),3)))),"")</f>
        <v/>
      </c>
      <c r="AJ9" s="127" t="str">
        <f t="shared" ref="AJ9:AJ47" si="8">IF(AND(AK9="",AL9=""),"",AVERAGE(AK9:AL9))</f>
        <v/>
      </c>
      <c r="AK9" s="125" t="str">
        <f t="shared" ref="AK9:AK47" si="9">IF($C9=AK$6,IF(SUM(S9,W9)=0,"",IF(AND(AVERAGE(S9,W9)&gt;=1,AVERAGE(S9,W9)&lt;=1.6),1,IF(AND(AVERAGE(S9,W9)&gt;1.6,AVERAGE(S9,W9)&lt;=2.6),2,IF(AND(AVERAGE(S9,W9)&gt;2.6,AVERAGE(S9,W9)&lt;=3),3)))),"")</f>
        <v/>
      </c>
      <c r="AL9" s="125" t="str">
        <f t="shared" ref="AL9:AL32" si="10">IF($C9=AL$6,IF(SUM(S9,W9)=0,"",IF(AND(AVERAGE(S9,W9)&gt;=1,AVERAGE(S9,W9)&lt;=1.6),1,IF(AND(AVERAGE(S9,W9)&gt;1.6,AVERAGE(S9,W9)&lt;=2.6),2,IF(AND(AVERAGE(S9,W9)&gt;2.6,AVERAGE(S9,W9)&lt;=3),3)))),"")</f>
        <v/>
      </c>
      <c r="AM9" s="227"/>
      <c r="AN9" s="227"/>
    </row>
    <row r="10" spans="1:40" s="228" customFormat="1" ht="45" customHeight="1">
      <c r="A10" s="226">
        <f>'MAKLUMAT MURID'!A15</f>
        <v>3</v>
      </c>
      <c r="B10" s="225">
        <f>VLOOKUP(A10,'MAKLUMAT MURID'!$A$13:$I$52,2,FALSE)</f>
        <v>0</v>
      </c>
      <c r="C10" s="226" t="str">
        <f>VLOOKUP(A10,'MAKLUMAT MURID'!$A$13:$I$52,6,FALSE)</f>
        <v/>
      </c>
      <c r="D10" s="226">
        <f>VLOOKUP(A10,'MAKLUMAT MURID'!$A$13:$I$52,5,FALSE)</f>
        <v>0</v>
      </c>
      <c r="E10" s="38"/>
      <c r="F10" s="121"/>
      <c r="G10" s="38"/>
      <c r="H10" s="121"/>
      <c r="I10" s="38"/>
      <c r="J10" s="121"/>
      <c r="K10" s="38"/>
      <c r="L10" s="121"/>
      <c r="M10" s="38"/>
      <c r="N10" s="121"/>
      <c r="O10" s="38"/>
      <c r="P10" s="121"/>
      <c r="Q10" s="38"/>
      <c r="R10" s="121"/>
      <c r="S10" s="38"/>
      <c r="T10" s="121"/>
      <c r="U10" s="38"/>
      <c r="V10" s="121"/>
      <c r="W10" s="38"/>
      <c r="X10" s="121"/>
      <c r="Y10" s="127" t="str">
        <f t="shared" si="0"/>
        <v/>
      </c>
      <c r="Z10" s="125" t="str">
        <f t="shared" si="1"/>
        <v/>
      </c>
      <c r="AA10" s="125" t="str">
        <f t="shared" si="2"/>
        <v/>
      </c>
      <c r="AB10" s="127" t="str">
        <f t="shared" si="3"/>
        <v/>
      </c>
      <c r="AC10" s="125" t="str">
        <f>IF($C10=AC$6,IF(SUM(Q10,U10)=0,"",IF(AND(AVERAGE(Q10,U10)&gt;=1,AVERAGE(Q10,U10)&lt;=1.6),1,IF(AND(AVERAGE(Q10,U10)&gt;1.6,AVERAGE(Q10,U10)&lt;=2.6),2,IF(AND(AVERAGEE(Q10,U10)&gt;2.6,AVERAGE(Q10,U10)&lt;=3),3)))),"")</f>
        <v/>
      </c>
      <c r="AD10" s="125" t="str">
        <f t="shared" si="4"/>
        <v/>
      </c>
      <c r="AE10" s="227"/>
      <c r="AF10" s="227"/>
      <c r="AG10" s="127" t="str">
        <f t="shared" si="5"/>
        <v/>
      </c>
      <c r="AH10" s="125" t="str">
        <f t="shared" si="6"/>
        <v/>
      </c>
      <c r="AI10" s="125" t="str">
        <f t="shared" si="7"/>
        <v/>
      </c>
      <c r="AJ10" s="127" t="str">
        <f t="shared" si="8"/>
        <v/>
      </c>
      <c r="AK10" s="125" t="str">
        <f t="shared" si="9"/>
        <v/>
      </c>
      <c r="AL10" s="125" t="str">
        <f t="shared" si="10"/>
        <v/>
      </c>
      <c r="AM10" s="227"/>
      <c r="AN10" s="227"/>
    </row>
    <row r="11" spans="1:40" s="228" customFormat="1" ht="45" customHeight="1">
      <c r="A11" s="226">
        <f>'MAKLUMAT MURID'!A16</f>
        <v>4</v>
      </c>
      <c r="B11" s="225">
        <f>VLOOKUP(A11,'MAKLUMAT MURID'!$A$13:$I$52,2,FALSE)</f>
        <v>0</v>
      </c>
      <c r="C11" s="226" t="str">
        <f>VLOOKUP(A11,'MAKLUMAT MURID'!$A$13:$I$52,6,FALSE)</f>
        <v/>
      </c>
      <c r="D11" s="226">
        <f>VLOOKUP(A11,'MAKLUMAT MURID'!$A$13:$I$52,5,FALSE)</f>
        <v>0</v>
      </c>
      <c r="E11" s="38"/>
      <c r="F11" s="121"/>
      <c r="G11" s="38"/>
      <c r="H11" s="121"/>
      <c r="I11" s="38"/>
      <c r="J11" s="121"/>
      <c r="K11" s="38"/>
      <c r="L11" s="121"/>
      <c r="M11" s="38"/>
      <c r="N11" s="121"/>
      <c r="O11" s="38"/>
      <c r="P11" s="121"/>
      <c r="Q11" s="38"/>
      <c r="R11" s="121"/>
      <c r="S11" s="38"/>
      <c r="T11" s="121"/>
      <c r="U11" s="38"/>
      <c r="V11" s="121"/>
      <c r="W11" s="38"/>
      <c r="X11" s="121"/>
      <c r="Y11" s="127" t="str">
        <f t="shared" si="0"/>
        <v/>
      </c>
      <c r="Z11" s="125" t="str">
        <f t="shared" si="1"/>
        <v/>
      </c>
      <c r="AA11" s="125" t="str">
        <f t="shared" si="2"/>
        <v/>
      </c>
      <c r="AB11" s="127" t="str">
        <f t="shared" si="3"/>
        <v/>
      </c>
      <c r="AC11" s="125" t="str">
        <f>IF($C11=AC$6,IF(SUM(Q11,U11)=0,"",IF(AND(AVERAGE(Q11,U11)&gt;=1,AVERAGE(Q11,U11)&lt;=1.6),1,IF(AND(AVERAGE(Q11,U11)&gt;1.6,AVERAGE(Q11,U11)&lt;=2.6),2,IF(AND(AVERAGEE(Q11,U11)&gt;2.6,AVERAGE(Q11,U11)&lt;=3),3)))),"")</f>
        <v/>
      </c>
      <c r="AD11" s="125" t="str">
        <f t="shared" si="4"/>
        <v/>
      </c>
      <c r="AE11" s="227"/>
      <c r="AF11" s="227"/>
      <c r="AG11" s="127" t="str">
        <f t="shared" si="5"/>
        <v/>
      </c>
      <c r="AH11" s="125" t="str">
        <f t="shared" si="6"/>
        <v/>
      </c>
      <c r="AI11" s="125" t="str">
        <f t="shared" si="7"/>
        <v/>
      </c>
      <c r="AJ11" s="127" t="str">
        <f t="shared" si="8"/>
        <v/>
      </c>
      <c r="AK11" s="125" t="str">
        <f t="shared" si="9"/>
        <v/>
      </c>
      <c r="AL11" s="125" t="str">
        <f t="shared" si="10"/>
        <v/>
      </c>
      <c r="AM11" s="227"/>
      <c r="AN11" s="227"/>
    </row>
    <row r="12" spans="1:40" s="228" customFormat="1" ht="45" customHeight="1">
      <c r="A12" s="226">
        <f>'MAKLUMAT MURID'!A17</f>
        <v>5</v>
      </c>
      <c r="B12" s="225">
        <f>VLOOKUP(A12,'MAKLUMAT MURID'!$A$13:$I$52,2,FALSE)</f>
        <v>0</v>
      </c>
      <c r="C12" s="226" t="str">
        <f>VLOOKUP(A12,'MAKLUMAT MURID'!$A$13:$I$52,6,FALSE)</f>
        <v/>
      </c>
      <c r="D12" s="226">
        <f>VLOOKUP(A12,'MAKLUMAT MURID'!$A$13:$I$52,5,FALSE)</f>
        <v>0</v>
      </c>
      <c r="E12" s="38"/>
      <c r="F12" s="121"/>
      <c r="G12" s="38"/>
      <c r="H12" s="121"/>
      <c r="I12" s="38"/>
      <c r="J12" s="121"/>
      <c r="K12" s="38"/>
      <c r="L12" s="121"/>
      <c r="M12" s="38"/>
      <c r="N12" s="121"/>
      <c r="O12" s="38"/>
      <c r="P12" s="121"/>
      <c r="Q12" s="38"/>
      <c r="R12" s="121"/>
      <c r="S12" s="38"/>
      <c r="T12" s="121"/>
      <c r="U12" s="38"/>
      <c r="V12" s="121"/>
      <c r="W12" s="38"/>
      <c r="X12" s="121"/>
      <c r="Y12" s="127" t="str">
        <f t="shared" si="0"/>
        <v/>
      </c>
      <c r="Z12" s="125" t="str">
        <f t="shared" si="1"/>
        <v/>
      </c>
      <c r="AA12" s="125" t="str">
        <f t="shared" si="2"/>
        <v/>
      </c>
      <c r="AB12" s="127" t="str">
        <f t="shared" si="3"/>
        <v/>
      </c>
      <c r="AC12" s="125" t="str">
        <f>IF($C12=AC$6,IF(SUM(Q12,U12)=0,"",IF(AND(AVERAGE(Q12,U12)&gt;=1,AVERAGE(Q12,U12)&lt;=1.6),1,IF(AND(AVERAGE(Q12,U12)&gt;1.6,AVERAGE(Q12,U12)&lt;=2.6),2,IF(AND(AVERAGEE(Q12,U12)&gt;2.6,AVERAGE(Q12,U12)&lt;=3),3)))),"")</f>
        <v/>
      </c>
      <c r="AD12" s="125" t="str">
        <f t="shared" si="4"/>
        <v/>
      </c>
      <c r="AE12" s="227"/>
      <c r="AF12" s="227"/>
      <c r="AG12" s="127" t="str">
        <f t="shared" si="5"/>
        <v/>
      </c>
      <c r="AH12" s="125" t="str">
        <f t="shared" si="6"/>
        <v/>
      </c>
      <c r="AI12" s="125" t="str">
        <f t="shared" si="7"/>
        <v/>
      </c>
      <c r="AJ12" s="127" t="str">
        <f t="shared" si="8"/>
        <v/>
      </c>
      <c r="AK12" s="125" t="str">
        <f t="shared" si="9"/>
        <v/>
      </c>
      <c r="AL12" s="125" t="str">
        <f t="shared" si="10"/>
        <v/>
      </c>
      <c r="AM12" s="227"/>
      <c r="AN12" s="227"/>
    </row>
    <row r="13" spans="1:40" s="228" customFormat="1" ht="45" customHeight="1">
      <c r="A13" s="226">
        <f>'MAKLUMAT MURID'!A18</f>
        <v>6</v>
      </c>
      <c r="B13" s="225">
        <f>VLOOKUP(A13,'MAKLUMAT MURID'!$A$13:$I$52,2,FALSE)</f>
        <v>0</v>
      </c>
      <c r="C13" s="226" t="str">
        <f>VLOOKUP(A13,'MAKLUMAT MURID'!$A$13:$I$52,6,FALSE)</f>
        <v/>
      </c>
      <c r="D13" s="226">
        <f>VLOOKUP(A13,'MAKLUMAT MURID'!$A$13:$I$52,5,FALSE)</f>
        <v>0</v>
      </c>
      <c r="E13" s="38"/>
      <c r="F13" s="121"/>
      <c r="G13" s="38"/>
      <c r="H13" s="121"/>
      <c r="I13" s="38"/>
      <c r="J13" s="121"/>
      <c r="K13" s="38"/>
      <c r="L13" s="121"/>
      <c r="M13" s="38"/>
      <c r="N13" s="121"/>
      <c r="O13" s="38"/>
      <c r="P13" s="121"/>
      <c r="Q13" s="38"/>
      <c r="R13" s="121"/>
      <c r="S13" s="38"/>
      <c r="T13" s="121"/>
      <c r="U13" s="38"/>
      <c r="V13" s="121"/>
      <c r="W13" s="38"/>
      <c r="X13" s="121"/>
      <c r="Y13" s="127" t="str">
        <f t="shared" si="0"/>
        <v/>
      </c>
      <c r="Z13" s="125" t="str">
        <f t="shared" si="1"/>
        <v/>
      </c>
      <c r="AA13" s="125" t="str">
        <f t="shared" si="2"/>
        <v/>
      </c>
      <c r="AB13" s="127" t="str">
        <f t="shared" si="3"/>
        <v/>
      </c>
      <c r="AC13" s="125" t="str">
        <f>IF($C13=AC$6,IF(SUM(Q13,U13)=0,"",IF(AND(AVERAGE(Q13,U13)&gt;=1,AVERAGE(Q13,U13)&lt;=1.6),1,IF(AND(AVERAGE(Q13,U13)&gt;1.6,AVERAGE(Q13,U13)&lt;=2.6),2,IF(AND(AVERAGEE(Q13,U13)&gt;2.6,AVERAGE(Q13,U13)&lt;=3),3)))),"")</f>
        <v/>
      </c>
      <c r="AD13" s="125" t="str">
        <f t="shared" si="4"/>
        <v/>
      </c>
      <c r="AE13" s="227"/>
      <c r="AF13" s="227"/>
      <c r="AG13" s="127" t="str">
        <f t="shared" si="5"/>
        <v/>
      </c>
      <c r="AH13" s="125" t="str">
        <f t="shared" si="6"/>
        <v/>
      </c>
      <c r="AI13" s="125" t="str">
        <f t="shared" si="7"/>
        <v/>
      </c>
      <c r="AJ13" s="127" t="str">
        <f t="shared" si="8"/>
        <v/>
      </c>
      <c r="AK13" s="125" t="str">
        <f t="shared" si="9"/>
        <v/>
      </c>
      <c r="AL13" s="125" t="str">
        <f t="shared" si="10"/>
        <v/>
      </c>
      <c r="AM13" s="227"/>
      <c r="AN13" s="227"/>
    </row>
    <row r="14" spans="1:40" s="228" customFormat="1" ht="45" customHeight="1">
      <c r="A14" s="226">
        <f>'MAKLUMAT MURID'!A19</f>
        <v>7</v>
      </c>
      <c r="B14" s="225">
        <f>VLOOKUP(A14,'MAKLUMAT MURID'!$A$13:$I$52,2,FALSE)</f>
        <v>0</v>
      </c>
      <c r="C14" s="226" t="str">
        <f>VLOOKUP(A14,'MAKLUMAT MURID'!$A$13:$I$52,6,FALSE)</f>
        <v/>
      </c>
      <c r="D14" s="226">
        <f>VLOOKUP(A14,'MAKLUMAT MURID'!$A$13:$I$52,5,FALSE)</f>
        <v>0</v>
      </c>
      <c r="E14" s="38"/>
      <c r="F14" s="121"/>
      <c r="G14" s="38"/>
      <c r="H14" s="121"/>
      <c r="I14" s="38"/>
      <c r="J14" s="121"/>
      <c r="K14" s="38"/>
      <c r="L14" s="121"/>
      <c r="M14" s="38"/>
      <c r="N14" s="121"/>
      <c r="O14" s="38"/>
      <c r="P14" s="121"/>
      <c r="Q14" s="38"/>
      <c r="R14" s="121"/>
      <c r="S14" s="38"/>
      <c r="T14" s="121"/>
      <c r="U14" s="38"/>
      <c r="V14" s="121"/>
      <c r="W14" s="38"/>
      <c r="X14" s="121"/>
      <c r="Y14" s="127" t="str">
        <f t="shared" si="0"/>
        <v/>
      </c>
      <c r="Z14" s="125" t="str">
        <f t="shared" si="1"/>
        <v/>
      </c>
      <c r="AA14" s="125" t="str">
        <f t="shared" si="2"/>
        <v/>
      </c>
      <c r="AB14" s="127" t="str">
        <f t="shared" si="3"/>
        <v/>
      </c>
      <c r="AC14" s="125" t="str">
        <f>IF($C14=AC$6,IF(SUM(Q14,U14)=0,"",IF(AND(AVERAGE(Q14,U14)&gt;=1,AVERAGE(Q14,U14)&lt;=1.6),1,IF(AND(AVERAGE(Q14,U14)&gt;1.6,AVERAGE(Q14,U14)&lt;=2.6),2,IF(AND(AVERAGEE(Q14,U14)&gt;2.6,AVERAGE(Q14,U14)&lt;=3),3)))),"")</f>
        <v/>
      </c>
      <c r="AD14" s="125" t="str">
        <f t="shared" si="4"/>
        <v/>
      </c>
      <c r="AE14" s="227"/>
      <c r="AF14" s="227"/>
      <c r="AG14" s="127" t="str">
        <f t="shared" si="5"/>
        <v/>
      </c>
      <c r="AH14" s="125" t="str">
        <f t="shared" si="6"/>
        <v/>
      </c>
      <c r="AI14" s="125" t="str">
        <f t="shared" si="7"/>
        <v/>
      </c>
      <c r="AJ14" s="127" t="str">
        <f t="shared" si="8"/>
        <v/>
      </c>
      <c r="AK14" s="125" t="str">
        <f t="shared" si="9"/>
        <v/>
      </c>
      <c r="AL14" s="125" t="str">
        <f t="shared" si="10"/>
        <v/>
      </c>
      <c r="AM14" s="227"/>
      <c r="AN14" s="227"/>
    </row>
    <row r="15" spans="1:40" s="228" customFormat="1" ht="45" customHeight="1">
      <c r="A15" s="226">
        <f>'MAKLUMAT MURID'!A20</f>
        <v>8</v>
      </c>
      <c r="B15" s="225">
        <f>VLOOKUP(A15,'MAKLUMAT MURID'!$A$13:$I$52,2,FALSE)</f>
        <v>0</v>
      </c>
      <c r="C15" s="226" t="str">
        <f>VLOOKUP(A15,'MAKLUMAT MURID'!$A$13:$I$52,6,FALSE)</f>
        <v/>
      </c>
      <c r="D15" s="226">
        <f>VLOOKUP(A15,'MAKLUMAT MURID'!$A$13:$I$52,5,FALSE)</f>
        <v>0</v>
      </c>
      <c r="E15" s="38"/>
      <c r="F15" s="121"/>
      <c r="G15" s="38"/>
      <c r="H15" s="121"/>
      <c r="I15" s="38"/>
      <c r="J15" s="121"/>
      <c r="K15" s="38"/>
      <c r="L15" s="121"/>
      <c r="M15" s="38"/>
      <c r="N15" s="121"/>
      <c r="O15" s="38"/>
      <c r="P15" s="121"/>
      <c r="Q15" s="38"/>
      <c r="R15" s="121"/>
      <c r="S15" s="38"/>
      <c r="T15" s="121"/>
      <c r="U15" s="38"/>
      <c r="V15" s="121"/>
      <c r="W15" s="38"/>
      <c r="X15" s="121"/>
      <c r="Y15" s="127" t="str">
        <f t="shared" si="0"/>
        <v/>
      </c>
      <c r="Z15" s="125" t="str">
        <f t="shared" si="1"/>
        <v/>
      </c>
      <c r="AA15" s="125" t="str">
        <f t="shared" si="2"/>
        <v/>
      </c>
      <c r="AB15" s="127" t="str">
        <f t="shared" si="3"/>
        <v/>
      </c>
      <c r="AC15" s="125" t="str">
        <f>IF($C15=AC$6,IF(SUM(Q15,U15)=0,"",IF(AND(AVERAGE(Q15,U15)&gt;=1,AVERAGE(Q15,U15)&lt;=1.6),1,IF(AND(AVERAGE(Q15,U15)&gt;1.6,AVERAGE(Q15,U15)&lt;=2.6),2,IF(AND(AVERAGEE(Q15,U15)&gt;2.6,AVERAGE(Q15,U15)&lt;=3),3)))),"")</f>
        <v/>
      </c>
      <c r="AD15" s="125" t="str">
        <f t="shared" si="4"/>
        <v/>
      </c>
      <c r="AE15" s="227"/>
      <c r="AF15" s="227"/>
      <c r="AG15" s="127" t="str">
        <f t="shared" si="5"/>
        <v/>
      </c>
      <c r="AH15" s="125" t="str">
        <f t="shared" si="6"/>
        <v/>
      </c>
      <c r="AI15" s="125" t="str">
        <f t="shared" si="7"/>
        <v/>
      </c>
      <c r="AJ15" s="127" t="str">
        <f t="shared" si="8"/>
        <v/>
      </c>
      <c r="AK15" s="125" t="str">
        <f t="shared" si="9"/>
        <v/>
      </c>
      <c r="AL15" s="125" t="str">
        <f t="shared" si="10"/>
        <v/>
      </c>
      <c r="AM15" s="227"/>
      <c r="AN15" s="227"/>
    </row>
    <row r="16" spans="1:40" s="228" customFormat="1" ht="45" customHeight="1">
      <c r="A16" s="226">
        <f>'MAKLUMAT MURID'!A21</f>
        <v>9</v>
      </c>
      <c r="B16" s="225">
        <f>VLOOKUP(A16,'MAKLUMAT MURID'!$A$13:$I$52,2,FALSE)</f>
        <v>0</v>
      </c>
      <c r="C16" s="226" t="str">
        <f>VLOOKUP(A16,'MAKLUMAT MURID'!$A$13:$I$52,6,FALSE)</f>
        <v/>
      </c>
      <c r="D16" s="226">
        <f>VLOOKUP(A16,'MAKLUMAT MURID'!$A$13:$I$52,5,FALSE)</f>
        <v>0</v>
      </c>
      <c r="E16" s="38"/>
      <c r="F16" s="121"/>
      <c r="G16" s="38"/>
      <c r="H16" s="121"/>
      <c r="I16" s="38"/>
      <c r="J16" s="121"/>
      <c r="K16" s="38"/>
      <c r="L16" s="121"/>
      <c r="M16" s="38"/>
      <c r="N16" s="121"/>
      <c r="O16" s="38"/>
      <c r="P16" s="121"/>
      <c r="Q16" s="38"/>
      <c r="R16" s="121"/>
      <c r="S16" s="38"/>
      <c r="T16" s="121"/>
      <c r="U16" s="38"/>
      <c r="V16" s="121"/>
      <c r="W16" s="38"/>
      <c r="X16" s="121"/>
      <c r="Y16" s="127" t="str">
        <f t="shared" si="0"/>
        <v/>
      </c>
      <c r="Z16" s="125" t="str">
        <f t="shared" si="1"/>
        <v/>
      </c>
      <c r="AA16" s="125" t="str">
        <f t="shared" si="2"/>
        <v/>
      </c>
      <c r="AB16" s="127" t="str">
        <f t="shared" si="3"/>
        <v/>
      </c>
      <c r="AC16" s="125" t="str">
        <f>IF($C16=AC$6,IF(SUM(Q16,U16)=0,"",IF(AND(AVERAGE(Q16,U16)&gt;=1,AVERAGE(Q16,U16)&lt;=1.6),1,IF(AND(AVERAGE(Q16,U16)&gt;1.6,AVERAGE(Q16,U16)&lt;=2.6),2,IF(AND(AVERAGEE(Q16,U16)&gt;2.6,AVERAGE(Q16,U16)&lt;=3),3)))),"")</f>
        <v/>
      </c>
      <c r="AD16" s="125" t="str">
        <f t="shared" si="4"/>
        <v/>
      </c>
      <c r="AE16" s="227"/>
      <c r="AF16" s="227"/>
      <c r="AG16" s="127" t="str">
        <f t="shared" si="5"/>
        <v/>
      </c>
      <c r="AH16" s="125" t="str">
        <f t="shared" si="6"/>
        <v/>
      </c>
      <c r="AI16" s="125" t="str">
        <f t="shared" si="7"/>
        <v/>
      </c>
      <c r="AJ16" s="127" t="str">
        <f t="shared" si="8"/>
        <v/>
      </c>
      <c r="AK16" s="125" t="str">
        <f t="shared" si="9"/>
        <v/>
      </c>
      <c r="AL16" s="125" t="str">
        <f t="shared" si="10"/>
        <v/>
      </c>
      <c r="AM16" s="227"/>
      <c r="AN16" s="227"/>
    </row>
    <row r="17" spans="1:40" s="228" customFormat="1" ht="45" customHeight="1">
      <c r="A17" s="226">
        <f>'MAKLUMAT MURID'!A22</f>
        <v>10</v>
      </c>
      <c r="B17" s="225">
        <f>VLOOKUP(A17,'MAKLUMAT MURID'!$A$13:$I$52,2,FALSE)</f>
        <v>0</v>
      </c>
      <c r="C17" s="226" t="str">
        <f>VLOOKUP(A17,'MAKLUMAT MURID'!$A$13:$I$52,6,FALSE)</f>
        <v/>
      </c>
      <c r="D17" s="226">
        <f>VLOOKUP(A17,'MAKLUMAT MURID'!$A$13:$I$52,5,FALSE)</f>
        <v>0</v>
      </c>
      <c r="E17" s="38"/>
      <c r="F17" s="121"/>
      <c r="G17" s="38"/>
      <c r="H17" s="121"/>
      <c r="I17" s="38"/>
      <c r="J17" s="121"/>
      <c r="K17" s="38"/>
      <c r="L17" s="121"/>
      <c r="M17" s="38"/>
      <c r="N17" s="121"/>
      <c r="O17" s="38"/>
      <c r="P17" s="121"/>
      <c r="Q17" s="38"/>
      <c r="R17" s="121"/>
      <c r="S17" s="38"/>
      <c r="T17" s="121"/>
      <c r="U17" s="38"/>
      <c r="V17" s="121"/>
      <c r="W17" s="38"/>
      <c r="X17" s="121"/>
      <c r="Y17" s="127" t="str">
        <f t="shared" si="0"/>
        <v/>
      </c>
      <c r="Z17" s="125" t="str">
        <f t="shared" si="1"/>
        <v/>
      </c>
      <c r="AA17" s="125" t="str">
        <f t="shared" si="2"/>
        <v/>
      </c>
      <c r="AB17" s="127" t="str">
        <f t="shared" si="3"/>
        <v/>
      </c>
      <c r="AC17" s="125" t="str">
        <f>IF($C17=AC$6,IF(SUM(Q17,U17)=0,"",IF(AND(AVERAGE(Q17,U17)&gt;=1,AVERAGE(Q17,U17)&lt;=1.6),1,IF(AND(AVERAGE(Q17,U17)&gt;1.6,AVERAGE(Q17,U17)&lt;=2.6),2,IF(AND(AVERAGEE(Q17,U17)&gt;2.6,AVERAGE(Q17,U17)&lt;=3),3)))),"")</f>
        <v/>
      </c>
      <c r="AD17" s="125" t="str">
        <f t="shared" si="4"/>
        <v/>
      </c>
      <c r="AE17" s="227"/>
      <c r="AF17" s="227"/>
      <c r="AG17" s="127" t="str">
        <f t="shared" si="5"/>
        <v/>
      </c>
      <c r="AH17" s="125" t="str">
        <f t="shared" si="6"/>
        <v/>
      </c>
      <c r="AI17" s="125" t="str">
        <f t="shared" si="7"/>
        <v/>
      </c>
      <c r="AJ17" s="127" t="str">
        <f t="shared" si="8"/>
        <v/>
      </c>
      <c r="AK17" s="125" t="str">
        <f t="shared" si="9"/>
        <v/>
      </c>
      <c r="AL17" s="125" t="str">
        <f t="shared" si="10"/>
        <v/>
      </c>
      <c r="AM17" s="227"/>
      <c r="AN17" s="227"/>
    </row>
    <row r="18" spans="1:40" s="228" customFormat="1" ht="45" customHeight="1">
      <c r="A18" s="226">
        <f>'MAKLUMAT MURID'!A23</f>
        <v>11</v>
      </c>
      <c r="B18" s="225">
        <f>VLOOKUP(A18,'MAKLUMAT MURID'!$A$13:$I$52,2,FALSE)</f>
        <v>0</v>
      </c>
      <c r="C18" s="226" t="str">
        <f>VLOOKUP(A18,'MAKLUMAT MURID'!$A$13:$I$52,6,FALSE)</f>
        <v/>
      </c>
      <c r="D18" s="226">
        <f>VLOOKUP(A18,'MAKLUMAT MURID'!$A$13:$I$52,5,FALSE)</f>
        <v>0</v>
      </c>
      <c r="E18" s="38"/>
      <c r="F18" s="121"/>
      <c r="G18" s="38"/>
      <c r="H18" s="121"/>
      <c r="I18" s="38"/>
      <c r="J18" s="121"/>
      <c r="K18" s="38"/>
      <c r="L18" s="121"/>
      <c r="M18" s="38"/>
      <c r="N18" s="121"/>
      <c r="O18" s="38"/>
      <c r="P18" s="121"/>
      <c r="Q18" s="38"/>
      <c r="R18" s="121"/>
      <c r="S18" s="38"/>
      <c r="T18" s="121"/>
      <c r="U18" s="38"/>
      <c r="V18" s="121"/>
      <c r="W18" s="38"/>
      <c r="X18" s="121"/>
      <c r="Y18" s="127" t="str">
        <f t="shared" si="0"/>
        <v/>
      </c>
      <c r="Z18" s="125" t="str">
        <f t="shared" si="1"/>
        <v/>
      </c>
      <c r="AA18" s="125" t="str">
        <f t="shared" si="2"/>
        <v/>
      </c>
      <c r="AB18" s="127" t="str">
        <f t="shared" si="3"/>
        <v/>
      </c>
      <c r="AC18" s="125" t="str">
        <f>IF($C18=AC$6,IF(SUM(Q18,U18)=0,"",IF(AND(AVERAGE(Q18,U18)&gt;=1,AVERAGE(Q18,U18)&lt;=1.6),1,IF(AND(AVERAGE(Q18,U18)&gt;1.6,AVERAGE(Q18,U18)&lt;=2.6),2,IF(AND(AVERAGEE(Q18,U18)&gt;2.6,AVERAGE(Q18,U18)&lt;=3),3)))),"")</f>
        <v/>
      </c>
      <c r="AD18" s="125" t="str">
        <f t="shared" si="4"/>
        <v/>
      </c>
      <c r="AE18" s="227"/>
      <c r="AF18" s="227"/>
      <c r="AG18" s="127" t="str">
        <f t="shared" si="5"/>
        <v/>
      </c>
      <c r="AH18" s="125" t="str">
        <f t="shared" si="6"/>
        <v/>
      </c>
      <c r="AI18" s="125" t="str">
        <f t="shared" si="7"/>
        <v/>
      </c>
      <c r="AJ18" s="127" t="str">
        <f t="shared" si="8"/>
        <v/>
      </c>
      <c r="AK18" s="125" t="str">
        <f t="shared" si="9"/>
        <v/>
      </c>
      <c r="AL18" s="125" t="str">
        <f t="shared" si="10"/>
        <v/>
      </c>
      <c r="AM18" s="227"/>
      <c r="AN18" s="227"/>
    </row>
    <row r="19" spans="1:40" s="228" customFormat="1" ht="45" customHeight="1">
      <c r="A19" s="226">
        <f>'MAKLUMAT MURID'!A24</f>
        <v>12</v>
      </c>
      <c r="B19" s="225">
        <f>VLOOKUP(A19,'MAKLUMAT MURID'!$A$13:$I$52,2,FALSE)</f>
        <v>0</v>
      </c>
      <c r="C19" s="226" t="str">
        <f>VLOOKUP(A19,'MAKLUMAT MURID'!$A$13:$I$52,6,FALSE)</f>
        <v/>
      </c>
      <c r="D19" s="226">
        <f>VLOOKUP(A19,'MAKLUMAT MURID'!$A$13:$I$52,5,FALSE)</f>
        <v>0</v>
      </c>
      <c r="E19" s="38"/>
      <c r="F19" s="121"/>
      <c r="G19" s="38"/>
      <c r="H19" s="121"/>
      <c r="I19" s="38"/>
      <c r="J19" s="121"/>
      <c r="K19" s="38"/>
      <c r="L19" s="121"/>
      <c r="M19" s="38"/>
      <c r="N19" s="121"/>
      <c r="O19" s="38"/>
      <c r="P19" s="121"/>
      <c r="Q19" s="38"/>
      <c r="R19" s="121"/>
      <c r="S19" s="38"/>
      <c r="T19" s="121"/>
      <c r="U19" s="38"/>
      <c r="V19" s="121"/>
      <c r="W19" s="38"/>
      <c r="X19" s="121"/>
      <c r="Y19" s="127" t="str">
        <f t="shared" si="0"/>
        <v/>
      </c>
      <c r="Z19" s="125" t="str">
        <f t="shared" si="1"/>
        <v/>
      </c>
      <c r="AA19" s="125" t="str">
        <f t="shared" si="2"/>
        <v/>
      </c>
      <c r="AB19" s="127" t="str">
        <f t="shared" si="3"/>
        <v/>
      </c>
      <c r="AC19" s="125" t="str">
        <f>IF($C19=AC$6,IF(SUM(Q19,U19)=0,"",IF(AND(AVERAGE(Q19,U19)&gt;=1,AVERAGE(Q19,U19)&lt;=1.6),1,IF(AND(AVERAGE(Q19,U19)&gt;1.6,AVERAGE(Q19,U19)&lt;=2.6),2,IF(AND(AVERAGEE(Q19,U19)&gt;2.6,AVERAGE(Q19,U19)&lt;=3),3)))),"")</f>
        <v/>
      </c>
      <c r="AD19" s="125" t="str">
        <f t="shared" si="4"/>
        <v/>
      </c>
      <c r="AE19" s="227"/>
      <c r="AF19" s="227"/>
      <c r="AG19" s="127" t="str">
        <f t="shared" si="5"/>
        <v/>
      </c>
      <c r="AH19" s="125" t="str">
        <f t="shared" si="6"/>
        <v/>
      </c>
      <c r="AI19" s="125" t="str">
        <f t="shared" si="7"/>
        <v/>
      </c>
      <c r="AJ19" s="127" t="str">
        <f t="shared" si="8"/>
        <v/>
      </c>
      <c r="AK19" s="125" t="str">
        <f t="shared" si="9"/>
        <v/>
      </c>
      <c r="AL19" s="125" t="str">
        <f t="shared" si="10"/>
        <v/>
      </c>
      <c r="AM19" s="227"/>
      <c r="AN19" s="227"/>
    </row>
    <row r="20" spans="1:40" s="228" customFormat="1" ht="45" customHeight="1">
      <c r="A20" s="226">
        <f>'MAKLUMAT MURID'!A25</f>
        <v>13</v>
      </c>
      <c r="B20" s="225">
        <f>VLOOKUP(A20,'MAKLUMAT MURID'!$A$13:$I$52,2,FALSE)</f>
        <v>0</v>
      </c>
      <c r="C20" s="226" t="str">
        <f>VLOOKUP(A20,'MAKLUMAT MURID'!$A$13:$I$52,6,FALSE)</f>
        <v/>
      </c>
      <c r="D20" s="226">
        <f>VLOOKUP(A20,'MAKLUMAT MURID'!$A$13:$I$52,5,FALSE)</f>
        <v>0</v>
      </c>
      <c r="E20" s="38"/>
      <c r="F20" s="121"/>
      <c r="G20" s="38"/>
      <c r="H20" s="121"/>
      <c r="I20" s="38"/>
      <c r="J20" s="121"/>
      <c r="K20" s="38"/>
      <c r="L20" s="121"/>
      <c r="M20" s="38"/>
      <c r="N20" s="121"/>
      <c r="O20" s="38"/>
      <c r="P20" s="121"/>
      <c r="Q20" s="38"/>
      <c r="R20" s="121"/>
      <c r="S20" s="38"/>
      <c r="T20" s="121"/>
      <c r="U20" s="38"/>
      <c r="V20" s="121"/>
      <c r="W20" s="38"/>
      <c r="X20" s="121"/>
      <c r="Y20" s="127" t="str">
        <f t="shared" si="0"/>
        <v/>
      </c>
      <c r="Z20" s="125" t="str">
        <f t="shared" si="1"/>
        <v/>
      </c>
      <c r="AA20" s="125" t="str">
        <f t="shared" si="2"/>
        <v/>
      </c>
      <c r="AB20" s="127" t="str">
        <f t="shared" si="3"/>
        <v/>
      </c>
      <c r="AC20" s="125" t="str">
        <f>IF($C20=AC$6,IF(SUM(Q20,U20)=0,"",IF(AND(AVERAGE(Q20,U20)&gt;=1,AVERAGE(Q20,U20)&lt;=1.6),1,IF(AND(AVERAGE(Q20,U20)&gt;1.6,AVERAGE(Q20,U20)&lt;=2.6),2,IF(AND(AVERAGEE(Q20,U20)&gt;2.6,AVERAGE(Q20,U20)&lt;=3),3)))),"")</f>
        <v/>
      </c>
      <c r="AD20" s="125" t="str">
        <f t="shared" si="4"/>
        <v/>
      </c>
      <c r="AE20" s="227"/>
      <c r="AF20" s="227"/>
      <c r="AG20" s="127" t="str">
        <f t="shared" si="5"/>
        <v/>
      </c>
      <c r="AH20" s="125" t="str">
        <f t="shared" si="6"/>
        <v/>
      </c>
      <c r="AI20" s="125" t="str">
        <f t="shared" si="7"/>
        <v/>
      </c>
      <c r="AJ20" s="127" t="str">
        <f t="shared" si="8"/>
        <v/>
      </c>
      <c r="AK20" s="125" t="str">
        <f t="shared" si="9"/>
        <v/>
      </c>
      <c r="AL20" s="125" t="str">
        <f t="shared" si="10"/>
        <v/>
      </c>
      <c r="AM20" s="227"/>
      <c r="AN20" s="227"/>
    </row>
    <row r="21" spans="1:40" s="228" customFormat="1" ht="45" customHeight="1">
      <c r="A21" s="226">
        <f>'MAKLUMAT MURID'!A26</f>
        <v>14</v>
      </c>
      <c r="B21" s="225">
        <f>VLOOKUP(A21,'MAKLUMAT MURID'!$A$13:$I$52,2,FALSE)</f>
        <v>0</v>
      </c>
      <c r="C21" s="226" t="str">
        <f>VLOOKUP(A21,'MAKLUMAT MURID'!$A$13:$I$52,6,FALSE)</f>
        <v/>
      </c>
      <c r="D21" s="226">
        <f>VLOOKUP(A21,'MAKLUMAT MURID'!$A$13:$I$52,5,FALSE)</f>
        <v>0</v>
      </c>
      <c r="E21" s="38"/>
      <c r="F21" s="121"/>
      <c r="G21" s="38"/>
      <c r="H21" s="121"/>
      <c r="I21" s="38"/>
      <c r="J21" s="121"/>
      <c r="K21" s="38"/>
      <c r="L21" s="121"/>
      <c r="M21" s="38"/>
      <c r="N21" s="121"/>
      <c r="O21" s="38"/>
      <c r="P21" s="121"/>
      <c r="Q21" s="38"/>
      <c r="R21" s="121"/>
      <c r="S21" s="38"/>
      <c r="T21" s="121"/>
      <c r="U21" s="38"/>
      <c r="V21" s="121"/>
      <c r="W21" s="38"/>
      <c r="X21" s="121"/>
      <c r="Y21" s="127" t="str">
        <f t="shared" si="0"/>
        <v/>
      </c>
      <c r="Z21" s="125" t="str">
        <f t="shared" si="1"/>
        <v/>
      </c>
      <c r="AA21" s="125" t="str">
        <f t="shared" si="2"/>
        <v/>
      </c>
      <c r="AB21" s="127" t="str">
        <f t="shared" si="3"/>
        <v/>
      </c>
      <c r="AC21" s="125" t="str">
        <f>IF($C21=AC$6,IF(SUM(Q21,U21)=0,"",IF(AND(AVERAGE(Q21,U21)&gt;=1,AVERAGE(Q21,U21)&lt;=1.6),1,IF(AND(AVERAGE(Q21,U21)&gt;1.6,AVERAGE(Q21,U21)&lt;=2.6),2,IF(AND(AVERAGEE(Q21,U21)&gt;2.6,AVERAGE(Q21,U21)&lt;=3),3)))),"")</f>
        <v/>
      </c>
      <c r="AD21" s="125" t="str">
        <f t="shared" si="4"/>
        <v/>
      </c>
      <c r="AE21" s="227"/>
      <c r="AF21" s="227"/>
      <c r="AG21" s="127" t="str">
        <f t="shared" si="5"/>
        <v/>
      </c>
      <c r="AH21" s="125" t="str">
        <f t="shared" si="6"/>
        <v/>
      </c>
      <c r="AI21" s="125" t="str">
        <f t="shared" si="7"/>
        <v/>
      </c>
      <c r="AJ21" s="127" t="str">
        <f t="shared" si="8"/>
        <v/>
      </c>
      <c r="AK21" s="125" t="str">
        <f t="shared" si="9"/>
        <v/>
      </c>
      <c r="AL21" s="125" t="str">
        <f t="shared" si="10"/>
        <v/>
      </c>
      <c r="AM21" s="227"/>
      <c r="AN21" s="227"/>
    </row>
    <row r="22" spans="1:40" s="228" customFormat="1" ht="45" customHeight="1">
      <c r="A22" s="226">
        <f>'MAKLUMAT MURID'!A27</f>
        <v>15</v>
      </c>
      <c r="B22" s="225">
        <f>VLOOKUP(A22,'MAKLUMAT MURID'!$A$13:$I$52,2,FALSE)</f>
        <v>0</v>
      </c>
      <c r="C22" s="226" t="str">
        <f>VLOOKUP(A22,'MAKLUMAT MURID'!$A$13:$I$52,6,FALSE)</f>
        <v/>
      </c>
      <c r="D22" s="226">
        <f>VLOOKUP(A22,'MAKLUMAT MURID'!$A$13:$I$52,5,FALSE)</f>
        <v>0</v>
      </c>
      <c r="E22" s="38"/>
      <c r="F22" s="121"/>
      <c r="G22" s="38"/>
      <c r="H22" s="121"/>
      <c r="I22" s="38"/>
      <c r="J22" s="121"/>
      <c r="K22" s="38"/>
      <c r="L22" s="121"/>
      <c r="M22" s="38"/>
      <c r="N22" s="121"/>
      <c r="O22" s="38"/>
      <c r="P22" s="121"/>
      <c r="Q22" s="38"/>
      <c r="R22" s="121"/>
      <c r="S22" s="38"/>
      <c r="T22" s="121"/>
      <c r="U22" s="38"/>
      <c r="V22" s="121"/>
      <c r="W22" s="38"/>
      <c r="X22" s="121"/>
      <c r="Y22" s="127" t="str">
        <f t="shared" si="0"/>
        <v/>
      </c>
      <c r="Z22" s="125" t="str">
        <f t="shared" si="1"/>
        <v/>
      </c>
      <c r="AA22" s="125" t="str">
        <f t="shared" si="2"/>
        <v/>
      </c>
      <c r="AB22" s="127" t="str">
        <f t="shared" si="3"/>
        <v/>
      </c>
      <c r="AC22" s="125" t="str">
        <f>IF($C22=AC$6,IF(SUM(Q22,U22)=0,"",IF(AND(AVERAGE(Q22,U22)&gt;=1,AVERAGE(Q22,U22)&lt;=1.6),1,IF(AND(AVERAGE(Q22,U22)&gt;1.6,AVERAGE(Q22,U22)&lt;=2.6),2,IF(AND(AVERAGEE(Q22,U22)&gt;2.6,AVERAGE(Q22,U22)&lt;=3),3)))),"")</f>
        <v/>
      </c>
      <c r="AD22" s="125" t="str">
        <f t="shared" si="4"/>
        <v/>
      </c>
      <c r="AE22" s="227"/>
      <c r="AF22" s="227"/>
      <c r="AG22" s="127" t="str">
        <f t="shared" si="5"/>
        <v/>
      </c>
      <c r="AH22" s="125" t="str">
        <f t="shared" si="6"/>
        <v/>
      </c>
      <c r="AI22" s="125" t="str">
        <f t="shared" si="7"/>
        <v/>
      </c>
      <c r="AJ22" s="127" t="str">
        <f t="shared" si="8"/>
        <v/>
      </c>
      <c r="AK22" s="125" t="str">
        <f t="shared" si="9"/>
        <v/>
      </c>
      <c r="AL22" s="125" t="str">
        <f t="shared" si="10"/>
        <v/>
      </c>
      <c r="AM22" s="227"/>
      <c r="AN22" s="227"/>
    </row>
    <row r="23" spans="1:40" s="228" customFormat="1" ht="45" customHeight="1">
      <c r="A23" s="226">
        <f>'MAKLUMAT MURID'!A28</f>
        <v>16</v>
      </c>
      <c r="B23" s="225">
        <f>VLOOKUP(A23,'MAKLUMAT MURID'!$A$13:$I$52,2,FALSE)</f>
        <v>0</v>
      </c>
      <c r="C23" s="226" t="str">
        <f>VLOOKUP(A23,'MAKLUMAT MURID'!$A$13:$I$52,6,FALSE)</f>
        <v/>
      </c>
      <c r="D23" s="226">
        <f>VLOOKUP(A23,'MAKLUMAT MURID'!$A$13:$I$52,5,FALSE)</f>
        <v>0</v>
      </c>
      <c r="E23" s="38"/>
      <c r="F23" s="121"/>
      <c r="G23" s="38"/>
      <c r="H23" s="121"/>
      <c r="I23" s="38"/>
      <c r="J23" s="121"/>
      <c r="K23" s="38"/>
      <c r="L23" s="121"/>
      <c r="M23" s="38"/>
      <c r="N23" s="121"/>
      <c r="O23" s="38"/>
      <c r="P23" s="121"/>
      <c r="Q23" s="38"/>
      <c r="R23" s="121"/>
      <c r="S23" s="38"/>
      <c r="T23" s="121"/>
      <c r="U23" s="38"/>
      <c r="V23" s="121"/>
      <c r="W23" s="38"/>
      <c r="X23" s="121"/>
      <c r="Y23" s="127" t="str">
        <f t="shared" si="0"/>
        <v/>
      </c>
      <c r="Z23" s="125" t="str">
        <f t="shared" si="1"/>
        <v/>
      </c>
      <c r="AA23" s="125" t="str">
        <f t="shared" si="2"/>
        <v/>
      </c>
      <c r="AB23" s="127" t="str">
        <f t="shared" si="3"/>
        <v/>
      </c>
      <c r="AC23" s="125" t="str">
        <f>IF($C23=AC$6,IF(SUM(Q23,U23)=0,"",IF(AND(AVERAGE(Q23,U23)&gt;=1,AVERAGE(Q23,U23)&lt;=1.6),1,IF(AND(AVERAGE(Q23,U23)&gt;1.6,AVERAGE(Q23,U23)&lt;=2.6),2,IF(AND(AVERAGEE(Q23,U23)&gt;2.6,AVERAGE(Q23,U23)&lt;=3),3)))),"")</f>
        <v/>
      </c>
      <c r="AD23" s="125" t="str">
        <f t="shared" si="4"/>
        <v/>
      </c>
      <c r="AE23" s="227"/>
      <c r="AF23" s="227"/>
      <c r="AG23" s="127" t="str">
        <f t="shared" si="5"/>
        <v/>
      </c>
      <c r="AH23" s="125" t="str">
        <f t="shared" si="6"/>
        <v/>
      </c>
      <c r="AI23" s="125" t="str">
        <f t="shared" si="7"/>
        <v/>
      </c>
      <c r="AJ23" s="127" t="str">
        <f t="shared" si="8"/>
        <v/>
      </c>
      <c r="AK23" s="125" t="str">
        <f t="shared" si="9"/>
        <v/>
      </c>
      <c r="AL23" s="125" t="str">
        <f t="shared" si="10"/>
        <v/>
      </c>
      <c r="AM23" s="227"/>
      <c r="AN23" s="227"/>
    </row>
    <row r="24" spans="1:40" s="228" customFormat="1" ht="45" customHeight="1">
      <c r="A24" s="226">
        <f>'MAKLUMAT MURID'!A29</f>
        <v>17</v>
      </c>
      <c r="B24" s="225">
        <f>VLOOKUP(A24,'MAKLUMAT MURID'!$A$13:$I$52,2,FALSE)</f>
        <v>0</v>
      </c>
      <c r="C24" s="226" t="str">
        <f>VLOOKUP(A24,'MAKLUMAT MURID'!$A$13:$I$52,6,FALSE)</f>
        <v/>
      </c>
      <c r="D24" s="226">
        <f>VLOOKUP(A24,'MAKLUMAT MURID'!$A$13:$I$52,5,FALSE)</f>
        <v>0</v>
      </c>
      <c r="E24" s="38"/>
      <c r="F24" s="121"/>
      <c r="G24" s="38"/>
      <c r="H24" s="121"/>
      <c r="I24" s="38"/>
      <c r="J24" s="121"/>
      <c r="K24" s="38"/>
      <c r="L24" s="121"/>
      <c r="M24" s="38"/>
      <c r="N24" s="121"/>
      <c r="O24" s="38"/>
      <c r="P24" s="121"/>
      <c r="Q24" s="38"/>
      <c r="R24" s="121"/>
      <c r="S24" s="38"/>
      <c r="T24" s="121"/>
      <c r="U24" s="38"/>
      <c r="V24" s="121"/>
      <c r="W24" s="38"/>
      <c r="X24" s="121"/>
      <c r="Y24" s="127" t="str">
        <f t="shared" si="0"/>
        <v/>
      </c>
      <c r="Z24" s="125" t="str">
        <f t="shared" si="1"/>
        <v/>
      </c>
      <c r="AA24" s="125" t="str">
        <f t="shared" si="2"/>
        <v/>
      </c>
      <c r="AB24" s="127" t="str">
        <f t="shared" si="3"/>
        <v/>
      </c>
      <c r="AC24" s="125" t="str">
        <f>IF($C24=AC$6,IF(SUM(Q24,U24)=0,"",IF(AND(AVERAGE(Q24,U24)&gt;=1,AVERAGE(Q24,U24)&lt;=1.6),1,IF(AND(AVERAGE(Q24,U24)&gt;1.6,AVERAGE(Q24,U24)&lt;=2.6),2,IF(AND(AVERAGEE(Q24,U24)&gt;2.6,AVERAGE(Q24,U24)&lt;=3),3)))),"")</f>
        <v/>
      </c>
      <c r="AD24" s="125" t="str">
        <f t="shared" si="4"/>
        <v/>
      </c>
      <c r="AE24" s="227"/>
      <c r="AF24" s="227"/>
      <c r="AG24" s="127" t="str">
        <f t="shared" si="5"/>
        <v/>
      </c>
      <c r="AH24" s="125" t="str">
        <f t="shared" si="6"/>
        <v/>
      </c>
      <c r="AI24" s="125" t="str">
        <f t="shared" si="7"/>
        <v/>
      </c>
      <c r="AJ24" s="127" t="str">
        <f t="shared" si="8"/>
        <v/>
      </c>
      <c r="AK24" s="125" t="str">
        <f t="shared" si="9"/>
        <v/>
      </c>
      <c r="AL24" s="125" t="str">
        <f t="shared" si="10"/>
        <v/>
      </c>
      <c r="AM24" s="227"/>
      <c r="AN24" s="227"/>
    </row>
    <row r="25" spans="1:40" s="228" customFormat="1" ht="45" customHeight="1">
      <c r="A25" s="226">
        <f>'MAKLUMAT MURID'!A30</f>
        <v>18</v>
      </c>
      <c r="B25" s="225">
        <f>VLOOKUP(A25,'MAKLUMAT MURID'!$A$13:$I$52,2,FALSE)</f>
        <v>0</v>
      </c>
      <c r="C25" s="226" t="str">
        <f>VLOOKUP(A25,'MAKLUMAT MURID'!$A$13:$I$52,6,FALSE)</f>
        <v/>
      </c>
      <c r="D25" s="226">
        <f>VLOOKUP(A25,'MAKLUMAT MURID'!$A$13:$I$52,5,FALSE)</f>
        <v>0</v>
      </c>
      <c r="E25" s="38"/>
      <c r="F25" s="121"/>
      <c r="G25" s="38"/>
      <c r="H25" s="121"/>
      <c r="I25" s="38"/>
      <c r="J25" s="121"/>
      <c r="K25" s="38"/>
      <c r="L25" s="121"/>
      <c r="M25" s="38"/>
      <c r="N25" s="121"/>
      <c r="O25" s="38"/>
      <c r="P25" s="121"/>
      <c r="Q25" s="38"/>
      <c r="R25" s="121"/>
      <c r="S25" s="38"/>
      <c r="T25" s="121"/>
      <c r="U25" s="38"/>
      <c r="V25" s="121"/>
      <c r="W25" s="38"/>
      <c r="X25" s="121"/>
      <c r="Y25" s="127" t="str">
        <f t="shared" si="0"/>
        <v/>
      </c>
      <c r="Z25" s="125" t="str">
        <f t="shared" si="1"/>
        <v/>
      </c>
      <c r="AA25" s="125" t="str">
        <f t="shared" si="2"/>
        <v/>
      </c>
      <c r="AB25" s="127" t="str">
        <f t="shared" si="3"/>
        <v/>
      </c>
      <c r="AC25" s="125" t="str">
        <f>IF($C25=AC$6,IF(SUM(Q25,U25)=0,"",IF(AND(AVERAGE(Q25,U25)&gt;=1,AVERAGE(Q25,U25)&lt;=1.6),1,IF(AND(AVERAGE(Q25,U25)&gt;1.6,AVERAGE(Q25,U25)&lt;=2.6),2,IF(AND(AVERAGEE(Q25,U25)&gt;2.6,AVERAGE(Q25,U25)&lt;=3),3)))),"")</f>
        <v/>
      </c>
      <c r="AD25" s="125" t="str">
        <f t="shared" si="4"/>
        <v/>
      </c>
      <c r="AE25" s="227"/>
      <c r="AF25" s="227"/>
      <c r="AG25" s="127" t="str">
        <f t="shared" si="5"/>
        <v/>
      </c>
      <c r="AH25" s="125" t="str">
        <f t="shared" si="6"/>
        <v/>
      </c>
      <c r="AI25" s="125" t="str">
        <f t="shared" si="7"/>
        <v/>
      </c>
      <c r="AJ25" s="127" t="str">
        <f t="shared" si="8"/>
        <v/>
      </c>
      <c r="AK25" s="125" t="str">
        <f t="shared" si="9"/>
        <v/>
      </c>
      <c r="AL25" s="125" t="str">
        <f t="shared" si="10"/>
        <v/>
      </c>
      <c r="AM25" s="227"/>
      <c r="AN25" s="227"/>
    </row>
    <row r="26" spans="1:40" s="228" customFormat="1" ht="45" customHeight="1">
      <c r="A26" s="226">
        <f>'MAKLUMAT MURID'!A31</f>
        <v>19</v>
      </c>
      <c r="B26" s="225">
        <f>VLOOKUP(A26,'MAKLUMAT MURID'!$A$13:$I$52,2,FALSE)</f>
        <v>0</v>
      </c>
      <c r="C26" s="226" t="str">
        <f>VLOOKUP(A26,'MAKLUMAT MURID'!$A$13:$I$52,6,FALSE)</f>
        <v/>
      </c>
      <c r="D26" s="226">
        <f>VLOOKUP(A26,'MAKLUMAT MURID'!$A$13:$I$52,5,FALSE)</f>
        <v>0</v>
      </c>
      <c r="E26" s="38"/>
      <c r="F26" s="121"/>
      <c r="G26" s="38"/>
      <c r="H26" s="121"/>
      <c r="I26" s="38"/>
      <c r="J26" s="121"/>
      <c r="K26" s="38"/>
      <c r="L26" s="121"/>
      <c r="M26" s="38"/>
      <c r="N26" s="121"/>
      <c r="O26" s="38"/>
      <c r="P26" s="121"/>
      <c r="Q26" s="38"/>
      <c r="R26" s="121"/>
      <c r="S26" s="38"/>
      <c r="T26" s="121"/>
      <c r="U26" s="38"/>
      <c r="V26" s="121"/>
      <c r="W26" s="38"/>
      <c r="X26" s="121"/>
      <c r="Y26" s="127" t="str">
        <f t="shared" si="0"/>
        <v/>
      </c>
      <c r="Z26" s="125" t="str">
        <f t="shared" si="1"/>
        <v/>
      </c>
      <c r="AA26" s="125" t="str">
        <f t="shared" si="2"/>
        <v/>
      </c>
      <c r="AB26" s="127" t="str">
        <f t="shared" si="3"/>
        <v/>
      </c>
      <c r="AC26" s="125" t="str">
        <f>IF($C26=AC$6,IF(SUM(Q26,U26)=0,"",IF(AND(AVERAGE(Q26,U26)&gt;=1,AVERAGE(Q26,U26)&lt;=1.6),1,IF(AND(AVERAGE(Q26,U26)&gt;1.6,AVERAGE(Q26,U26)&lt;=2.6),2,IF(AND(AVERAGEE(Q26,U26)&gt;2.6,AVERAGE(Q26,U26)&lt;=3),3)))),"")</f>
        <v/>
      </c>
      <c r="AD26" s="125" t="str">
        <f t="shared" si="4"/>
        <v/>
      </c>
      <c r="AE26" s="227"/>
      <c r="AF26" s="227"/>
      <c r="AG26" s="127" t="str">
        <f t="shared" si="5"/>
        <v/>
      </c>
      <c r="AH26" s="125" t="str">
        <f t="shared" si="6"/>
        <v/>
      </c>
      <c r="AI26" s="125" t="str">
        <f t="shared" si="7"/>
        <v/>
      </c>
      <c r="AJ26" s="127" t="str">
        <f t="shared" si="8"/>
        <v/>
      </c>
      <c r="AK26" s="125" t="str">
        <f t="shared" si="9"/>
        <v/>
      </c>
      <c r="AL26" s="125" t="str">
        <f t="shared" si="10"/>
        <v/>
      </c>
      <c r="AM26" s="227"/>
      <c r="AN26" s="227"/>
    </row>
    <row r="27" spans="1:40" s="228" customFormat="1" ht="45" customHeight="1">
      <c r="A27" s="226">
        <f>'MAKLUMAT MURID'!A32</f>
        <v>20</v>
      </c>
      <c r="B27" s="225">
        <f>VLOOKUP(A27,'MAKLUMAT MURID'!$A$13:$I$52,2,FALSE)</f>
        <v>0</v>
      </c>
      <c r="C27" s="226" t="str">
        <f>VLOOKUP(A27,'MAKLUMAT MURID'!$A$13:$I$52,6,FALSE)</f>
        <v/>
      </c>
      <c r="D27" s="226">
        <f>VLOOKUP(A27,'MAKLUMAT MURID'!$A$13:$I$52,5,FALSE)</f>
        <v>0</v>
      </c>
      <c r="E27" s="38"/>
      <c r="F27" s="121"/>
      <c r="G27" s="38"/>
      <c r="H27" s="121"/>
      <c r="I27" s="38"/>
      <c r="J27" s="121"/>
      <c r="K27" s="38"/>
      <c r="L27" s="121"/>
      <c r="M27" s="38"/>
      <c r="N27" s="121"/>
      <c r="O27" s="38"/>
      <c r="P27" s="121"/>
      <c r="Q27" s="38"/>
      <c r="R27" s="121"/>
      <c r="S27" s="38"/>
      <c r="T27" s="121"/>
      <c r="U27" s="38"/>
      <c r="V27" s="121"/>
      <c r="W27" s="38"/>
      <c r="X27" s="121"/>
      <c r="Y27" s="127" t="str">
        <f t="shared" si="0"/>
        <v/>
      </c>
      <c r="Z27" s="125" t="str">
        <f t="shared" si="1"/>
        <v/>
      </c>
      <c r="AA27" s="125" t="str">
        <f t="shared" si="2"/>
        <v/>
      </c>
      <c r="AB27" s="127" t="str">
        <f t="shared" si="3"/>
        <v/>
      </c>
      <c r="AC27" s="125" t="str">
        <f>IF($C27=AC$6,IF(SUM(Q27,U27)=0,"",IF(AND(AVERAGE(Q27,U27)&gt;=1,AVERAGE(Q27,U27)&lt;=1.6),1,IF(AND(AVERAGE(Q27,U27)&gt;1.6,AVERAGE(Q27,U27)&lt;=2.6),2,IF(AND(AVERAGEE(Q27,U27)&gt;2.6,AVERAGE(Q27,U27)&lt;=3),3)))),"")</f>
        <v/>
      </c>
      <c r="AD27" s="125" t="str">
        <f t="shared" si="4"/>
        <v/>
      </c>
      <c r="AE27" s="227"/>
      <c r="AF27" s="227"/>
      <c r="AG27" s="127" t="str">
        <f t="shared" si="5"/>
        <v/>
      </c>
      <c r="AH27" s="125" t="str">
        <f t="shared" si="6"/>
        <v/>
      </c>
      <c r="AI27" s="125" t="str">
        <f t="shared" si="7"/>
        <v/>
      </c>
      <c r="AJ27" s="127" t="str">
        <f t="shared" si="8"/>
        <v/>
      </c>
      <c r="AK27" s="125" t="str">
        <f t="shared" si="9"/>
        <v/>
      </c>
      <c r="AL27" s="125" t="str">
        <f t="shared" si="10"/>
        <v/>
      </c>
      <c r="AM27" s="227"/>
      <c r="AN27" s="227"/>
    </row>
    <row r="28" spans="1:40" s="228" customFormat="1" ht="45" customHeight="1">
      <c r="A28" s="226">
        <f>'MAKLUMAT MURID'!A33</f>
        <v>21</v>
      </c>
      <c r="B28" s="225">
        <f>VLOOKUP(A28,'MAKLUMAT MURID'!$A$13:$I$52,2,FALSE)</f>
        <v>0</v>
      </c>
      <c r="C28" s="226" t="str">
        <f>VLOOKUP(A28,'MAKLUMAT MURID'!$A$13:$I$52,6,FALSE)</f>
        <v/>
      </c>
      <c r="D28" s="226">
        <f>VLOOKUP(A28,'MAKLUMAT MURID'!$A$13:$I$52,5,FALSE)</f>
        <v>0</v>
      </c>
      <c r="E28" s="38"/>
      <c r="F28" s="121"/>
      <c r="G28" s="38"/>
      <c r="H28" s="121"/>
      <c r="I28" s="38"/>
      <c r="J28" s="121"/>
      <c r="K28" s="38"/>
      <c r="L28" s="121"/>
      <c r="M28" s="38"/>
      <c r="N28" s="121"/>
      <c r="O28" s="38"/>
      <c r="P28" s="121"/>
      <c r="Q28" s="38"/>
      <c r="R28" s="121"/>
      <c r="S28" s="38"/>
      <c r="T28" s="121"/>
      <c r="U28" s="38"/>
      <c r="V28" s="121"/>
      <c r="W28" s="38"/>
      <c r="X28" s="121"/>
      <c r="Y28" s="127" t="str">
        <f t="shared" si="0"/>
        <v/>
      </c>
      <c r="Z28" s="125" t="str">
        <f t="shared" si="1"/>
        <v/>
      </c>
      <c r="AA28" s="125" t="str">
        <f t="shared" si="2"/>
        <v/>
      </c>
      <c r="AB28" s="127" t="str">
        <f t="shared" si="3"/>
        <v/>
      </c>
      <c r="AC28" s="125" t="str">
        <f>IF($C28=AC$6,IF(SUM(Q28,U28)=0,"",IF(AND(AVERAGE(Q28,U28)&gt;=1,AVERAGE(Q28,U28)&lt;=1.6),1,IF(AND(AVERAGE(Q28,U28)&gt;1.6,AVERAGE(Q28,U28)&lt;=2.6),2,IF(AND(AVERAGEE(Q28,U28)&gt;2.6,AVERAGE(Q28,U28)&lt;=3),3)))),"")</f>
        <v/>
      </c>
      <c r="AD28" s="125" t="str">
        <f t="shared" si="4"/>
        <v/>
      </c>
      <c r="AE28" s="227"/>
      <c r="AF28" s="227"/>
      <c r="AG28" s="127" t="str">
        <f t="shared" si="5"/>
        <v/>
      </c>
      <c r="AH28" s="125" t="str">
        <f t="shared" si="6"/>
        <v/>
      </c>
      <c r="AI28" s="125" t="str">
        <f t="shared" si="7"/>
        <v/>
      </c>
      <c r="AJ28" s="127" t="str">
        <f t="shared" si="8"/>
        <v/>
      </c>
      <c r="AK28" s="125" t="str">
        <f t="shared" si="9"/>
        <v/>
      </c>
      <c r="AL28" s="125" t="str">
        <f t="shared" si="10"/>
        <v/>
      </c>
      <c r="AM28" s="227"/>
      <c r="AN28" s="227"/>
    </row>
    <row r="29" spans="1:40" s="228" customFormat="1" ht="45" customHeight="1">
      <c r="A29" s="226">
        <f>'MAKLUMAT MURID'!A34</f>
        <v>22</v>
      </c>
      <c r="B29" s="225">
        <f>VLOOKUP(A29,'MAKLUMAT MURID'!$A$13:$I$52,2,FALSE)</f>
        <v>0</v>
      </c>
      <c r="C29" s="226" t="str">
        <f>VLOOKUP(A29,'MAKLUMAT MURID'!$A$13:$I$52,6,FALSE)</f>
        <v/>
      </c>
      <c r="D29" s="226">
        <f>VLOOKUP(A29,'MAKLUMAT MURID'!$A$13:$I$52,5,FALSE)</f>
        <v>0</v>
      </c>
      <c r="E29" s="38"/>
      <c r="F29" s="121"/>
      <c r="G29" s="38"/>
      <c r="H29" s="121"/>
      <c r="I29" s="38"/>
      <c r="J29" s="121"/>
      <c r="K29" s="38"/>
      <c r="L29" s="121"/>
      <c r="M29" s="38"/>
      <c r="N29" s="121"/>
      <c r="O29" s="38"/>
      <c r="P29" s="121"/>
      <c r="Q29" s="38"/>
      <c r="R29" s="121"/>
      <c r="S29" s="38"/>
      <c r="T29" s="121"/>
      <c r="U29" s="38"/>
      <c r="V29" s="121"/>
      <c r="W29" s="38"/>
      <c r="X29" s="121"/>
      <c r="Y29" s="127" t="str">
        <f t="shared" si="0"/>
        <v/>
      </c>
      <c r="Z29" s="125" t="str">
        <f t="shared" si="1"/>
        <v/>
      </c>
      <c r="AA29" s="125" t="str">
        <f t="shared" si="2"/>
        <v/>
      </c>
      <c r="AB29" s="127" t="str">
        <f t="shared" si="3"/>
        <v/>
      </c>
      <c r="AC29" s="125" t="str">
        <f>IF($C29=AC$6,IF(SUM(Q29,U29)=0,"",IF(AND(AVERAGE(Q29,U29)&gt;=1,AVERAGE(Q29,U29)&lt;=1.6),1,IF(AND(AVERAGE(Q29,U29)&gt;1.6,AVERAGE(Q29,U29)&lt;=2.6),2,IF(AND(AVERAGEE(Q29,U29)&gt;2.6,AVERAGE(Q29,U29)&lt;=3),3)))),"")</f>
        <v/>
      </c>
      <c r="AD29" s="125" t="str">
        <f t="shared" si="4"/>
        <v/>
      </c>
      <c r="AE29" s="227"/>
      <c r="AF29" s="227"/>
      <c r="AG29" s="127" t="str">
        <f t="shared" si="5"/>
        <v/>
      </c>
      <c r="AH29" s="125" t="str">
        <f t="shared" si="6"/>
        <v/>
      </c>
      <c r="AI29" s="125" t="str">
        <f t="shared" si="7"/>
        <v/>
      </c>
      <c r="AJ29" s="127" t="str">
        <f t="shared" si="8"/>
        <v/>
      </c>
      <c r="AK29" s="125" t="str">
        <f t="shared" si="9"/>
        <v/>
      </c>
      <c r="AL29" s="125" t="str">
        <f t="shared" si="10"/>
        <v/>
      </c>
      <c r="AM29" s="227"/>
      <c r="AN29" s="227"/>
    </row>
    <row r="30" spans="1:40" s="228" customFormat="1" ht="45" customHeight="1">
      <c r="A30" s="226">
        <f>'MAKLUMAT MURID'!A35</f>
        <v>23</v>
      </c>
      <c r="B30" s="225">
        <f>VLOOKUP(A30,'MAKLUMAT MURID'!$A$13:$I$52,2,FALSE)</f>
        <v>0</v>
      </c>
      <c r="C30" s="226" t="str">
        <f>VLOOKUP(A30,'MAKLUMAT MURID'!$A$13:$I$52,6,FALSE)</f>
        <v/>
      </c>
      <c r="D30" s="226">
        <f>VLOOKUP(A30,'MAKLUMAT MURID'!$A$13:$I$52,5,FALSE)</f>
        <v>0</v>
      </c>
      <c r="E30" s="38"/>
      <c r="F30" s="121"/>
      <c r="G30" s="38"/>
      <c r="H30" s="121"/>
      <c r="I30" s="38"/>
      <c r="J30" s="121"/>
      <c r="K30" s="38"/>
      <c r="L30" s="121"/>
      <c r="M30" s="38"/>
      <c r="N30" s="121"/>
      <c r="O30" s="38"/>
      <c r="P30" s="121"/>
      <c r="Q30" s="38"/>
      <c r="R30" s="121"/>
      <c r="S30" s="38"/>
      <c r="T30" s="121"/>
      <c r="U30" s="38"/>
      <c r="V30" s="121"/>
      <c r="W30" s="38"/>
      <c r="X30" s="121"/>
      <c r="Y30" s="127" t="str">
        <f t="shared" si="0"/>
        <v/>
      </c>
      <c r="Z30" s="125" t="str">
        <f t="shared" si="1"/>
        <v/>
      </c>
      <c r="AA30" s="125" t="str">
        <f t="shared" si="2"/>
        <v/>
      </c>
      <c r="AB30" s="127" t="str">
        <f t="shared" si="3"/>
        <v/>
      </c>
      <c r="AC30" s="125" t="str">
        <f>IF($C30=AC$6,IF(SUM(Q30,U30)=0,"",IF(AND(AVERAGE(Q30,U30)&gt;=1,AVERAGE(Q30,U30)&lt;=1.6),1,IF(AND(AVERAGE(Q30,U30)&gt;1.6,AVERAGE(Q30,U30)&lt;=2.6),2,IF(AND(AVERAGEE(Q30,U30)&gt;2.6,AVERAGE(Q30,U30)&lt;=3),3)))),"")</f>
        <v/>
      </c>
      <c r="AD30" s="125" t="str">
        <f t="shared" si="4"/>
        <v/>
      </c>
      <c r="AE30" s="227"/>
      <c r="AF30" s="227"/>
      <c r="AG30" s="127" t="str">
        <f t="shared" si="5"/>
        <v/>
      </c>
      <c r="AH30" s="125" t="str">
        <f t="shared" si="6"/>
        <v/>
      </c>
      <c r="AI30" s="125" t="str">
        <f t="shared" si="7"/>
        <v/>
      </c>
      <c r="AJ30" s="127" t="str">
        <f t="shared" si="8"/>
        <v/>
      </c>
      <c r="AK30" s="125" t="str">
        <f t="shared" si="9"/>
        <v/>
      </c>
      <c r="AL30" s="125" t="str">
        <f t="shared" si="10"/>
        <v/>
      </c>
      <c r="AM30" s="227"/>
      <c r="AN30" s="227"/>
    </row>
    <row r="31" spans="1:40" s="228" customFormat="1" ht="45" customHeight="1">
      <c r="A31" s="226">
        <f>'MAKLUMAT MURID'!A36</f>
        <v>24</v>
      </c>
      <c r="B31" s="225">
        <f>VLOOKUP(A31,'MAKLUMAT MURID'!$A$13:$I$52,2,FALSE)</f>
        <v>0</v>
      </c>
      <c r="C31" s="226" t="str">
        <f>VLOOKUP(A31,'MAKLUMAT MURID'!$A$13:$I$52,6,FALSE)</f>
        <v/>
      </c>
      <c r="D31" s="226">
        <f>VLOOKUP(A31,'MAKLUMAT MURID'!$A$13:$I$52,5,FALSE)</f>
        <v>0</v>
      </c>
      <c r="E31" s="38"/>
      <c r="F31" s="121"/>
      <c r="G31" s="38"/>
      <c r="H31" s="121"/>
      <c r="I31" s="38"/>
      <c r="J31" s="121"/>
      <c r="K31" s="38"/>
      <c r="L31" s="121"/>
      <c r="M31" s="38"/>
      <c r="N31" s="121"/>
      <c r="O31" s="38"/>
      <c r="P31" s="121"/>
      <c r="Q31" s="38"/>
      <c r="R31" s="121"/>
      <c r="S31" s="38"/>
      <c r="T31" s="121"/>
      <c r="U31" s="38"/>
      <c r="V31" s="121"/>
      <c r="W31" s="38"/>
      <c r="X31" s="121"/>
      <c r="Y31" s="127" t="str">
        <f t="shared" si="0"/>
        <v/>
      </c>
      <c r="Z31" s="125" t="str">
        <f t="shared" si="1"/>
        <v/>
      </c>
      <c r="AA31" s="125" t="str">
        <f t="shared" si="2"/>
        <v/>
      </c>
      <c r="AB31" s="127" t="str">
        <f t="shared" si="3"/>
        <v/>
      </c>
      <c r="AC31" s="125" t="str">
        <f>IF($C31=AC$6,IF(SUM(Q31,U31)=0,"",IF(AND(AVERAGE(Q31,U31)&gt;=1,AVERAGE(Q31,U31)&lt;=1.6),1,IF(AND(AVERAGE(Q31,U31)&gt;1.6,AVERAGE(Q31,U31)&lt;=2.6),2,IF(AND(AVERAGEE(Q31,U31)&gt;2.6,AVERAGE(Q31,U31)&lt;=3),3)))),"")</f>
        <v/>
      </c>
      <c r="AD31" s="125" t="str">
        <f t="shared" si="4"/>
        <v/>
      </c>
      <c r="AE31" s="227"/>
      <c r="AF31" s="227"/>
      <c r="AG31" s="127" t="str">
        <f t="shared" si="5"/>
        <v/>
      </c>
      <c r="AH31" s="125" t="str">
        <f t="shared" si="6"/>
        <v/>
      </c>
      <c r="AI31" s="125" t="str">
        <f t="shared" si="7"/>
        <v/>
      </c>
      <c r="AJ31" s="127" t="str">
        <f t="shared" si="8"/>
        <v/>
      </c>
      <c r="AK31" s="125" t="str">
        <f t="shared" si="9"/>
        <v/>
      </c>
      <c r="AL31" s="125" t="str">
        <f t="shared" si="10"/>
        <v/>
      </c>
      <c r="AM31" s="227"/>
      <c r="AN31" s="227"/>
    </row>
    <row r="32" spans="1:40" s="228" customFormat="1" ht="45" customHeight="1">
      <c r="A32" s="226">
        <f>'MAKLUMAT MURID'!A37</f>
        <v>25</v>
      </c>
      <c r="B32" s="225">
        <f>VLOOKUP(A32,'MAKLUMAT MURID'!$A$13:$I$52,2,FALSE)</f>
        <v>0</v>
      </c>
      <c r="C32" s="226" t="str">
        <f>VLOOKUP(A32,'MAKLUMAT MURID'!$A$13:$I$52,6,FALSE)</f>
        <v/>
      </c>
      <c r="D32" s="226">
        <f>VLOOKUP(A32,'MAKLUMAT MURID'!$A$13:$I$52,5,FALSE)</f>
        <v>0</v>
      </c>
      <c r="E32" s="38"/>
      <c r="F32" s="121"/>
      <c r="G32" s="38"/>
      <c r="H32" s="121"/>
      <c r="I32" s="38"/>
      <c r="J32" s="121"/>
      <c r="K32" s="38"/>
      <c r="L32" s="121"/>
      <c r="M32" s="38"/>
      <c r="N32" s="121"/>
      <c r="O32" s="38"/>
      <c r="P32" s="121"/>
      <c r="Q32" s="38"/>
      <c r="R32" s="121"/>
      <c r="S32" s="38"/>
      <c r="T32" s="121"/>
      <c r="U32" s="38"/>
      <c r="V32" s="121"/>
      <c r="W32" s="38"/>
      <c r="X32" s="121"/>
      <c r="Y32" s="127" t="str">
        <f t="shared" si="0"/>
        <v/>
      </c>
      <c r="Z32" s="125" t="str">
        <f t="shared" si="1"/>
        <v/>
      </c>
      <c r="AA32" s="125" t="str">
        <f t="shared" si="2"/>
        <v/>
      </c>
      <c r="AB32" s="127" t="str">
        <f t="shared" si="3"/>
        <v/>
      </c>
      <c r="AC32" s="125" t="str">
        <f>IF($C32=AC$6,IF(SUM(Q32,U32)=0,"",IF(AND(AVERAGE(Q32,U32)&gt;=1,AVERAGE(Q32,U32)&lt;=1.6),1,IF(AND(AVERAGE(Q32,U32)&gt;1.6,AVERAGE(Q32,U32)&lt;=2.6),2,IF(AND(AVERAGEE(Q32,U32)&gt;2.6,AVERAGE(Q32,U32)&lt;=3),3)))),"")</f>
        <v/>
      </c>
      <c r="AD32" s="125" t="str">
        <f t="shared" si="4"/>
        <v/>
      </c>
      <c r="AE32" s="227"/>
      <c r="AF32" s="227"/>
      <c r="AG32" s="127" t="str">
        <f t="shared" si="5"/>
        <v/>
      </c>
      <c r="AH32" s="125" t="str">
        <f t="shared" si="6"/>
        <v/>
      </c>
      <c r="AI32" s="125" t="str">
        <f t="shared" si="7"/>
        <v/>
      </c>
      <c r="AJ32" s="127" t="str">
        <f t="shared" si="8"/>
        <v/>
      </c>
      <c r="AK32" s="125" t="str">
        <f t="shared" si="9"/>
        <v/>
      </c>
      <c r="AL32" s="125" t="str">
        <f t="shared" si="10"/>
        <v/>
      </c>
      <c r="AM32" s="227"/>
      <c r="AN32" s="227"/>
    </row>
    <row r="33" spans="1:40" s="228" customFormat="1" ht="45" customHeight="1">
      <c r="A33" s="226">
        <f>'MAKLUMAT MURID'!A38</f>
        <v>26</v>
      </c>
      <c r="B33" s="225">
        <f>VLOOKUP(A33,'MAKLUMAT MURID'!$A$13:$I$52,2,FALSE)</f>
        <v>0</v>
      </c>
      <c r="C33" s="226" t="str">
        <f>VLOOKUP(A33,'MAKLUMAT MURID'!$A$13:$I$52,6,FALSE)</f>
        <v/>
      </c>
      <c r="D33" s="226">
        <f>VLOOKUP(A33,'MAKLUMAT MURID'!$A$13:$I$52,5,FALSE)</f>
        <v>0</v>
      </c>
      <c r="E33" s="38"/>
      <c r="F33" s="121"/>
      <c r="G33" s="38"/>
      <c r="H33" s="121"/>
      <c r="I33" s="38"/>
      <c r="J33" s="121"/>
      <c r="K33" s="38"/>
      <c r="L33" s="121"/>
      <c r="M33" s="38"/>
      <c r="N33" s="121"/>
      <c r="O33" s="38"/>
      <c r="P33" s="121"/>
      <c r="Q33" s="38"/>
      <c r="R33" s="121"/>
      <c r="S33" s="38"/>
      <c r="T33" s="121"/>
      <c r="U33" s="38"/>
      <c r="V33" s="121"/>
      <c r="W33" s="38"/>
      <c r="X33" s="121"/>
      <c r="Y33" s="127" t="str">
        <f t="shared" si="0"/>
        <v/>
      </c>
      <c r="Z33" s="125" t="str">
        <f t="shared" si="1"/>
        <v/>
      </c>
      <c r="AA33" s="125" t="str">
        <f t="shared" si="2"/>
        <v/>
      </c>
      <c r="AB33" s="127" t="str">
        <f t="shared" si="3"/>
        <v/>
      </c>
      <c r="AC33" s="125" t="str">
        <f>IF($C33=AC$6,IF(SUM(Q33,U33)=0,"",IF(AND(AVERAGE(Q33,U33)&gt;=1,AVERAGE(Q33,U33)&lt;=1.6),1,IF(AND(AVERAGE(Q33,U33)&gt;1.6,AVERAGE(Q33,U33)&lt;=2.6),2,IF(AND(AVERAGEE(Q33,U33)&gt;2.6,AVERAGE(Q33,U33)&lt;=3),3)))),"")</f>
        <v/>
      </c>
      <c r="AD33" s="125" t="str">
        <f t="shared" si="4"/>
        <v/>
      </c>
      <c r="AE33" s="227"/>
      <c r="AF33" s="227"/>
      <c r="AG33" s="127" t="str">
        <f t="shared" si="5"/>
        <v/>
      </c>
      <c r="AH33" s="125" t="str">
        <f t="shared" si="6"/>
        <v/>
      </c>
      <c r="AI33" s="125" t="str">
        <f t="shared" ref="AI33:AI47" si="11">IF($C33=AI$6,IF(SUM(G33,K33,O33)=0,"",IF(AND(AVERAGE(G33,K33,O33)&gt;=1,AVERAGE(G33,K33,O33)&lt;=1.6),1,IF(AND(AVERAGE(G33,K33,O33)&gt;1.6,AVERAGE(G33,K33,O33)&lt;=2.6),2,IF(AND(AVERAGE(G33,K33,O33)&gt;2.6,AVERAGE(G33,K33,O33)&lt;=3),3)))),"")</f>
        <v/>
      </c>
      <c r="AJ33" s="127" t="str">
        <f t="shared" si="8"/>
        <v/>
      </c>
      <c r="AK33" s="125" t="str">
        <f t="shared" si="9"/>
        <v/>
      </c>
      <c r="AL33" s="125" t="str">
        <f t="shared" ref="AL33:AL47" si="12">IF($C33=AL$6,IF(SUM(S33,W33)=0,"",IF(AND(AVERAGE(S33,W33)&gt;=1,AVERAGE(S33,W33)&lt;=1.6),1,IF(AND(AVERAGE(S33,W33)&gt;1.6,AVERAGE(S33,W33)&lt;=2.6),2,IF(AND(AVERAGE(S33,W33)&gt;2.6,AVERAGE(S33,W33)&lt;=3),3)))),"")</f>
        <v/>
      </c>
      <c r="AM33" s="227"/>
      <c r="AN33" s="227"/>
    </row>
    <row r="34" spans="1:40" s="228" customFormat="1" ht="45" customHeight="1">
      <c r="A34" s="226">
        <f>'MAKLUMAT MURID'!A39</f>
        <v>27</v>
      </c>
      <c r="B34" s="225">
        <f>VLOOKUP(A34,'MAKLUMAT MURID'!$A$13:$I$52,2,FALSE)</f>
        <v>0</v>
      </c>
      <c r="C34" s="226" t="str">
        <f>VLOOKUP(A34,'MAKLUMAT MURID'!$A$13:$I$52,6,FALSE)</f>
        <v/>
      </c>
      <c r="D34" s="226">
        <f>VLOOKUP(A34,'MAKLUMAT MURID'!$A$13:$I$52,5,FALSE)</f>
        <v>0</v>
      </c>
      <c r="E34" s="38"/>
      <c r="F34" s="121"/>
      <c r="G34" s="38"/>
      <c r="H34" s="121"/>
      <c r="I34" s="38"/>
      <c r="J34" s="121"/>
      <c r="K34" s="38"/>
      <c r="L34" s="121"/>
      <c r="M34" s="38"/>
      <c r="N34" s="121"/>
      <c r="O34" s="38"/>
      <c r="P34" s="121"/>
      <c r="Q34" s="38"/>
      <c r="R34" s="121"/>
      <c r="S34" s="38"/>
      <c r="T34" s="121"/>
      <c r="U34" s="38"/>
      <c r="V34" s="121"/>
      <c r="W34" s="38"/>
      <c r="X34" s="121"/>
      <c r="Y34" s="127" t="str">
        <f t="shared" si="0"/>
        <v/>
      </c>
      <c r="Z34" s="125" t="str">
        <f t="shared" si="1"/>
        <v/>
      </c>
      <c r="AA34" s="125" t="str">
        <f t="shared" si="2"/>
        <v/>
      </c>
      <c r="AB34" s="127" t="str">
        <f t="shared" si="3"/>
        <v/>
      </c>
      <c r="AC34" s="125" t="str">
        <f>IF($C34=AC$6,IF(SUM(Q34,U34)=0,"",IF(AND(AVERAGE(Q34,U34)&gt;=1,AVERAGE(Q34,U34)&lt;=1.6),1,IF(AND(AVERAGE(Q34,U34)&gt;1.6,AVERAGE(Q34,U34)&lt;=2.6),2,IF(AND(AVERAGEE(Q34,U34)&gt;2.6,AVERAGE(Q34,U34)&lt;=3),3)))),"")</f>
        <v/>
      </c>
      <c r="AD34" s="125" t="str">
        <f t="shared" si="4"/>
        <v/>
      </c>
      <c r="AE34" s="227"/>
      <c r="AF34" s="227"/>
      <c r="AG34" s="127" t="str">
        <f t="shared" si="5"/>
        <v/>
      </c>
      <c r="AH34" s="125" t="str">
        <f t="shared" si="6"/>
        <v/>
      </c>
      <c r="AI34" s="125" t="str">
        <f t="shared" si="11"/>
        <v/>
      </c>
      <c r="AJ34" s="127" t="str">
        <f t="shared" si="8"/>
        <v/>
      </c>
      <c r="AK34" s="125" t="str">
        <f t="shared" si="9"/>
        <v/>
      </c>
      <c r="AL34" s="125" t="str">
        <f t="shared" si="12"/>
        <v/>
      </c>
      <c r="AM34" s="227"/>
      <c r="AN34" s="227"/>
    </row>
    <row r="35" spans="1:40" s="228" customFormat="1" ht="45" customHeight="1">
      <c r="A35" s="226">
        <f>'MAKLUMAT MURID'!A40</f>
        <v>28</v>
      </c>
      <c r="B35" s="225">
        <f>VLOOKUP(A35,'MAKLUMAT MURID'!$A$13:$I$52,2,FALSE)</f>
        <v>0</v>
      </c>
      <c r="C35" s="226" t="str">
        <f>VLOOKUP(A35,'MAKLUMAT MURID'!$A$13:$I$52,6,FALSE)</f>
        <v/>
      </c>
      <c r="D35" s="226">
        <f>VLOOKUP(A35,'MAKLUMAT MURID'!$A$13:$I$52,5,FALSE)</f>
        <v>0</v>
      </c>
      <c r="E35" s="38"/>
      <c r="F35" s="121"/>
      <c r="G35" s="38"/>
      <c r="H35" s="121"/>
      <c r="I35" s="38"/>
      <c r="J35" s="121"/>
      <c r="K35" s="38"/>
      <c r="L35" s="121"/>
      <c r="M35" s="38"/>
      <c r="N35" s="121"/>
      <c r="O35" s="38"/>
      <c r="P35" s="121"/>
      <c r="Q35" s="38"/>
      <c r="R35" s="121"/>
      <c r="S35" s="38"/>
      <c r="T35" s="121"/>
      <c r="U35" s="38"/>
      <c r="V35" s="121"/>
      <c r="W35" s="38"/>
      <c r="X35" s="121"/>
      <c r="Y35" s="127" t="str">
        <f t="shared" si="0"/>
        <v/>
      </c>
      <c r="Z35" s="125" t="str">
        <f t="shared" si="1"/>
        <v/>
      </c>
      <c r="AA35" s="125" t="str">
        <f t="shared" si="2"/>
        <v/>
      </c>
      <c r="AB35" s="127" t="str">
        <f t="shared" si="3"/>
        <v/>
      </c>
      <c r="AC35" s="125" t="str">
        <f>IF($C35=AC$6,IF(SUM(Q35,U35)=0,"",IF(AND(AVERAGE(Q35,U35)&gt;=1,AVERAGE(Q35,U35)&lt;=1.6),1,IF(AND(AVERAGE(Q35,U35)&gt;1.6,AVERAGE(Q35,U35)&lt;=2.6),2,IF(AND(AVERAGEE(Q35,U35)&gt;2.6,AVERAGE(Q35,U35)&lt;=3),3)))),"")</f>
        <v/>
      </c>
      <c r="AD35" s="125" t="str">
        <f t="shared" si="4"/>
        <v/>
      </c>
      <c r="AE35" s="227"/>
      <c r="AF35" s="227"/>
      <c r="AG35" s="127" t="str">
        <f t="shared" si="5"/>
        <v/>
      </c>
      <c r="AH35" s="125" t="str">
        <f t="shared" si="6"/>
        <v/>
      </c>
      <c r="AI35" s="125" t="str">
        <f t="shared" si="11"/>
        <v/>
      </c>
      <c r="AJ35" s="127" t="str">
        <f t="shared" si="8"/>
        <v/>
      </c>
      <c r="AK35" s="125" t="str">
        <f t="shared" si="9"/>
        <v/>
      </c>
      <c r="AL35" s="125" t="str">
        <f t="shared" si="12"/>
        <v/>
      </c>
      <c r="AM35" s="227"/>
      <c r="AN35" s="227"/>
    </row>
    <row r="36" spans="1:40" s="228" customFormat="1" ht="45" customHeight="1">
      <c r="A36" s="226">
        <f>'MAKLUMAT MURID'!A41</f>
        <v>29</v>
      </c>
      <c r="B36" s="225">
        <f>VLOOKUP(A36,'MAKLUMAT MURID'!$A$13:$I$52,2,FALSE)</f>
        <v>0</v>
      </c>
      <c r="C36" s="226" t="str">
        <f>VLOOKUP(A36,'MAKLUMAT MURID'!$A$13:$I$52,6,FALSE)</f>
        <v/>
      </c>
      <c r="D36" s="226">
        <f>VLOOKUP(A36,'MAKLUMAT MURID'!$A$13:$I$52,5,FALSE)</f>
        <v>0</v>
      </c>
      <c r="E36" s="38"/>
      <c r="F36" s="121"/>
      <c r="G36" s="38"/>
      <c r="H36" s="121"/>
      <c r="I36" s="38"/>
      <c r="J36" s="121"/>
      <c r="K36" s="38"/>
      <c r="L36" s="121"/>
      <c r="M36" s="38"/>
      <c r="N36" s="121"/>
      <c r="O36" s="38"/>
      <c r="P36" s="121"/>
      <c r="Q36" s="38"/>
      <c r="R36" s="121"/>
      <c r="S36" s="38"/>
      <c r="T36" s="121"/>
      <c r="U36" s="38"/>
      <c r="V36" s="121"/>
      <c r="W36" s="38"/>
      <c r="X36" s="121"/>
      <c r="Y36" s="127" t="str">
        <f t="shared" si="0"/>
        <v/>
      </c>
      <c r="Z36" s="125" t="str">
        <f t="shared" si="1"/>
        <v/>
      </c>
      <c r="AA36" s="125" t="str">
        <f t="shared" si="2"/>
        <v/>
      </c>
      <c r="AB36" s="127" t="str">
        <f t="shared" si="3"/>
        <v/>
      </c>
      <c r="AC36" s="125" t="str">
        <f>IF($C36=AC$6,IF(SUM(Q36,U36)=0,"",IF(AND(AVERAGE(Q36,U36)&gt;=1,AVERAGE(Q36,U36)&lt;=1.6),1,IF(AND(AVERAGE(Q36,U36)&gt;1.6,AVERAGE(Q36,U36)&lt;=2.6),2,IF(AND(AVERAGEE(Q36,U36)&gt;2.6,AVERAGE(Q36,U36)&lt;=3),3)))),"")</f>
        <v/>
      </c>
      <c r="AD36" s="125" t="str">
        <f t="shared" si="4"/>
        <v/>
      </c>
      <c r="AE36" s="227"/>
      <c r="AF36" s="227"/>
      <c r="AG36" s="127" t="str">
        <f t="shared" si="5"/>
        <v/>
      </c>
      <c r="AH36" s="125" t="str">
        <f t="shared" si="6"/>
        <v/>
      </c>
      <c r="AI36" s="125" t="str">
        <f t="shared" si="11"/>
        <v/>
      </c>
      <c r="AJ36" s="127" t="str">
        <f t="shared" si="8"/>
        <v/>
      </c>
      <c r="AK36" s="125" t="str">
        <f t="shared" si="9"/>
        <v/>
      </c>
      <c r="AL36" s="125" t="str">
        <f t="shared" si="12"/>
        <v/>
      </c>
      <c r="AM36" s="227"/>
      <c r="AN36" s="227"/>
    </row>
    <row r="37" spans="1:40" s="228" customFormat="1" ht="45" customHeight="1">
      <c r="A37" s="226">
        <f>'MAKLUMAT MURID'!A42</f>
        <v>30</v>
      </c>
      <c r="B37" s="225">
        <f>VLOOKUP(A37,'MAKLUMAT MURID'!$A$13:$I$52,2,FALSE)</f>
        <v>0</v>
      </c>
      <c r="C37" s="226" t="str">
        <f>VLOOKUP(A37,'MAKLUMAT MURID'!$A$13:$I$52,6,FALSE)</f>
        <v/>
      </c>
      <c r="D37" s="226">
        <f>VLOOKUP(A37,'MAKLUMAT MURID'!$A$13:$I$52,5,FALSE)</f>
        <v>0</v>
      </c>
      <c r="E37" s="38"/>
      <c r="F37" s="121"/>
      <c r="G37" s="38"/>
      <c r="H37" s="121"/>
      <c r="I37" s="38"/>
      <c r="J37" s="121"/>
      <c r="K37" s="38"/>
      <c r="L37" s="121"/>
      <c r="M37" s="38"/>
      <c r="N37" s="121"/>
      <c r="O37" s="38"/>
      <c r="P37" s="121"/>
      <c r="Q37" s="38"/>
      <c r="R37" s="121"/>
      <c r="S37" s="38"/>
      <c r="T37" s="121"/>
      <c r="U37" s="38"/>
      <c r="V37" s="121"/>
      <c r="W37" s="38"/>
      <c r="X37" s="121"/>
      <c r="Y37" s="127" t="str">
        <f t="shared" si="0"/>
        <v/>
      </c>
      <c r="Z37" s="125" t="str">
        <f t="shared" si="1"/>
        <v/>
      </c>
      <c r="AA37" s="125" t="str">
        <f t="shared" si="2"/>
        <v/>
      </c>
      <c r="AB37" s="127" t="str">
        <f t="shared" si="3"/>
        <v/>
      </c>
      <c r="AC37" s="125" t="str">
        <f>IF($C37=AC$6,IF(SUM(Q37,U37)=0,"",IF(AND(AVERAGE(Q37,U37)&gt;=1,AVERAGE(Q37,U37)&lt;=1.6),1,IF(AND(AVERAGE(Q37,U37)&gt;1.6,AVERAGE(Q37,U37)&lt;=2.6),2,IF(AND(AVERAGEE(Q37,U37)&gt;2.6,AVERAGE(Q37,U37)&lt;=3),3)))),"")</f>
        <v/>
      </c>
      <c r="AD37" s="125" t="str">
        <f t="shared" si="4"/>
        <v/>
      </c>
      <c r="AE37" s="227"/>
      <c r="AF37" s="227"/>
      <c r="AG37" s="127" t="str">
        <f t="shared" si="5"/>
        <v/>
      </c>
      <c r="AH37" s="125" t="str">
        <f t="shared" si="6"/>
        <v/>
      </c>
      <c r="AI37" s="125" t="str">
        <f t="shared" si="11"/>
        <v/>
      </c>
      <c r="AJ37" s="127" t="str">
        <f t="shared" si="8"/>
        <v/>
      </c>
      <c r="AK37" s="125" t="str">
        <f t="shared" si="9"/>
        <v/>
      </c>
      <c r="AL37" s="125" t="str">
        <f t="shared" si="12"/>
        <v/>
      </c>
      <c r="AM37" s="227"/>
      <c r="AN37" s="227"/>
    </row>
    <row r="38" spans="1:40" s="228" customFormat="1" ht="45" customHeight="1">
      <c r="A38" s="226">
        <f>'MAKLUMAT MURID'!A43</f>
        <v>31</v>
      </c>
      <c r="B38" s="225">
        <f>VLOOKUP(A38,'MAKLUMAT MURID'!$A$13:$I$52,2,FALSE)</f>
        <v>0</v>
      </c>
      <c r="C38" s="226" t="str">
        <f>VLOOKUP(A38,'MAKLUMAT MURID'!$A$13:$I$52,6,FALSE)</f>
        <v/>
      </c>
      <c r="D38" s="226">
        <f>VLOOKUP(A38,'MAKLUMAT MURID'!$A$13:$I$52,5,FALSE)</f>
        <v>0</v>
      </c>
      <c r="E38" s="38"/>
      <c r="F38" s="121"/>
      <c r="G38" s="38"/>
      <c r="H38" s="121"/>
      <c r="I38" s="38"/>
      <c r="J38" s="121"/>
      <c r="K38" s="38"/>
      <c r="L38" s="121"/>
      <c r="M38" s="38"/>
      <c r="N38" s="121"/>
      <c r="O38" s="38"/>
      <c r="P38" s="121"/>
      <c r="Q38" s="38"/>
      <c r="R38" s="121"/>
      <c r="S38" s="38"/>
      <c r="T38" s="121"/>
      <c r="U38" s="38"/>
      <c r="V38" s="121"/>
      <c r="W38" s="38"/>
      <c r="X38" s="121"/>
      <c r="Y38" s="127" t="str">
        <f t="shared" si="0"/>
        <v/>
      </c>
      <c r="Z38" s="125" t="str">
        <f t="shared" si="1"/>
        <v/>
      </c>
      <c r="AA38" s="125" t="str">
        <f t="shared" si="2"/>
        <v/>
      </c>
      <c r="AB38" s="127" t="str">
        <f t="shared" si="3"/>
        <v/>
      </c>
      <c r="AC38" s="125" t="str">
        <f>IF($C38=AC$6,IF(SUM(Q38,U38)=0,"",IF(AND(AVERAGE(Q38,U38)&gt;=1,AVERAGE(Q38,U38)&lt;=1.6),1,IF(AND(AVERAGE(Q38,U38)&gt;1.6,AVERAGE(Q38,U38)&lt;=2.6),2,IF(AND(AVERAGEE(Q38,U38)&gt;2.6,AVERAGE(Q38,U38)&lt;=3),3)))),"")</f>
        <v/>
      </c>
      <c r="AD38" s="125" t="str">
        <f t="shared" si="4"/>
        <v/>
      </c>
      <c r="AE38" s="227"/>
      <c r="AF38" s="227"/>
      <c r="AG38" s="127" t="str">
        <f t="shared" si="5"/>
        <v/>
      </c>
      <c r="AH38" s="125" t="str">
        <f t="shared" si="6"/>
        <v/>
      </c>
      <c r="AI38" s="125" t="str">
        <f t="shared" si="11"/>
        <v/>
      </c>
      <c r="AJ38" s="127" t="str">
        <f t="shared" si="8"/>
        <v/>
      </c>
      <c r="AK38" s="125" t="str">
        <f t="shared" si="9"/>
        <v/>
      </c>
      <c r="AL38" s="125" t="str">
        <f t="shared" si="12"/>
        <v/>
      </c>
      <c r="AM38" s="227"/>
      <c r="AN38" s="227"/>
    </row>
    <row r="39" spans="1:40" s="228" customFormat="1" ht="45" customHeight="1">
      <c r="A39" s="226">
        <f>'MAKLUMAT MURID'!A44</f>
        <v>32</v>
      </c>
      <c r="B39" s="225">
        <f>VLOOKUP(A39,'MAKLUMAT MURID'!$A$13:$I$52,2,FALSE)</f>
        <v>0</v>
      </c>
      <c r="C39" s="226" t="str">
        <f>VLOOKUP(A39,'MAKLUMAT MURID'!$A$13:$I$52,6,FALSE)</f>
        <v/>
      </c>
      <c r="D39" s="226">
        <f>VLOOKUP(A39,'MAKLUMAT MURID'!$A$13:$I$52,5,FALSE)</f>
        <v>0</v>
      </c>
      <c r="E39" s="38"/>
      <c r="F39" s="121"/>
      <c r="G39" s="38"/>
      <c r="H39" s="121"/>
      <c r="I39" s="38"/>
      <c r="J39" s="121"/>
      <c r="K39" s="38"/>
      <c r="L39" s="121"/>
      <c r="M39" s="38"/>
      <c r="N39" s="121"/>
      <c r="O39" s="38"/>
      <c r="P39" s="121"/>
      <c r="Q39" s="38"/>
      <c r="R39" s="121"/>
      <c r="S39" s="38"/>
      <c r="T39" s="121"/>
      <c r="U39" s="38"/>
      <c r="V39" s="121"/>
      <c r="W39" s="38"/>
      <c r="X39" s="121"/>
      <c r="Y39" s="127" t="str">
        <f t="shared" si="0"/>
        <v/>
      </c>
      <c r="Z39" s="125" t="str">
        <f t="shared" si="1"/>
        <v/>
      </c>
      <c r="AA39" s="125" t="str">
        <f t="shared" si="2"/>
        <v/>
      </c>
      <c r="AB39" s="127" t="str">
        <f t="shared" si="3"/>
        <v/>
      </c>
      <c r="AC39" s="125" t="str">
        <f>IF($C39=AC$6,IF(SUM(Q39,U39)=0,"",IF(AND(AVERAGE(Q39,U39)&gt;=1,AVERAGE(Q39,U39)&lt;=1.6),1,IF(AND(AVERAGE(Q39,U39)&gt;1.6,AVERAGE(Q39,U39)&lt;=2.6),2,IF(AND(AVERAGEE(Q39,U39)&gt;2.6,AVERAGE(Q39,U39)&lt;=3),3)))),"")</f>
        <v/>
      </c>
      <c r="AD39" s="125" t="str">
        <f t="shared" si="4"/>
        <v/>
      </c>
      <c r="AE39" s="227"/>
      <c r="AF39" s="227"/>
      <c r="AG39" s="127" t="str">
        <f t="shared" si="5"/>
        <v/>
      </c>
      <c r="AH39" s="125" t="str">
        <f t="shared" si="6"/>
        <v/>
      </c>
      <c r="AI39" s="125" t="str">
        <f t="shared" si="11"/>
        <v/>
      </c>
      <c r="AJ39" s="127" t="str">
        <f t="shared" si="8"/>
        <v/>
      </c>
      <c r="AK39" s="125" t="str">
        <f t="shared" si="9"/>
        <v/>
      </c>
      <c r="AL39" s="125" t="str">
        <f t="shared" si="12"/>
        <v/>
      </c>
      <c r="AM39" s="227"/>
      <c r="AN39" s="227"/>
    </row>
    <row r="40" spans="1:40" s="228" customFormat="1" ht="45" customHeight="1">
      <c r="A40" s="226">
        <f>'MAKLUMAT MURID'!A45</f>
        <v>33</v>
      </c>
      <c r="B40" s="225">
        <f>VLOOKUP(A40,'MAKLUMAT MURID'!$A$13:$I$52,2,FALSE)</f>
        <v>0</v>
      </c>
      <c r="C40" s="226" t="str">
        <f>VLOOKUP(A40,'MAKLUMAT MURID'!$A$13:$I$52,6,FALSE)</f>
        <v/>
      </c>
      <c r="D40" s="226">
        <f>VLOOKUP(A40,'MAKLUMAT MURID'!$A$13:$I$52,5,FALSE)</f>
        <v>0</v>
      </c>
      <c r="E40" s="38"/>
      <c r="F40" s="121"/>
      <c r="G40" s="38"/>
      <c r="H40" s="121"/>
      <c r="I40" s="38"/>
      <c r="J40" s="121"/>
      <c r="K40" s="38"/>
      <c r="L40" s="121"/>
      <c r="M40" s="38"/>
      <c r="N40" s="121"/>
      <c r="O40" s="38"/>
      <c r="P40" s="121"/>
      <c r="Q40" s="38"/>
      <c r="R40" s="121"/>
      <c r="S40" s="38"/>
      <c r="T40" s="121"/>
      <c r="U40" s="38"/>
      <c r="V40" s="121"/>
      <c r="W40" s="38"/>
      <c r="X40" s="121"/>
      <c r="Y40" s="127" t="str">
        <f t="shared" si="0"/>
        <v/>
      </c>
      <c r="Z40" s="125" t="str">
        <f t="shared" si="1"/>
        <v/>
      </c>
      <c r="AA40" s="125" t="str">
        <f t="shared" si="2"/>
        <v/>
      </c>
      <c r="AB40" s="127" t="str">
        <f t="shared" si="3"/>
        <v/>
      </c>
      <c r="AC40" s="125" t="str">
        <f>IF($C40=AC$6,IF(SUM(Q40,U40)=0,"",IF(AND(AVERAGE(Q40,U40)&gt;=1,AVERAGE(Q40,U40)&lt;=1.6),1,IF(AND(AVERAGE(Q40,U40)&gt;1.6,AVERAGE(Q40,U40)&lt;=2.6),2,IF(AND(AVERAGEE(Q40,U40)&gt;2.6,AVERAGE(Q40,U40)&lt;=3),3)))),"")</f>
        <v/>
      </c>
      <c r="AD40" s="125" t="str">
        <f t="shared" si="4"/>
        <v/>
      </c>
      <c r="AE40" s="227"/>
      <c r="AF40" s="227"/>
      <c r="AG40" s="127" t="str">
        <f t="shared" si="5"/>
        <v/>
      </c>
      <c r="AH40" s="125" t="str">
        <f t="shared" si="6"/>
        <v/>
      </c>
      <c r="AI40" s="125" t="str">
        <f t="shared" si="11"/>
        <v/>
      </c>
      <c r="AJ40" s="127" t="str">
        <f t="shared" si="8"/>
        <v/>
      </c>
      <c r="AK40" s="125" t="str">
        <f t="shared" si="9"/>
        <v/>
      </c>
      <c r="AL40" s="125" t="str">
        <f t="shared" si="12"/>
        <v/>
      </c>
      <c r="AM40" s="227"/>
      <c r="AN40" s="227"/>
    </row>
    <row r="41" spans="1:40" s="228" customFormat="1" ht="45" customHeight="1">
      <c r="A41" s="226">
        <f>'MAKLUMAT MURID'!A46</f>
        <v>34</v>
      </c>
      <c r="B41" s="225">
        <f>VLOOKUP(A41,'MAKLUMAT MURID'!$A$13:$I$52,2,FALSE)</f>
        <v>0</v>
      </c>
      <c r="C41" s="226" t="str">
        <f>VLOOKUP(A41,'MAKLUMAT MURID'!$A$13:$I$52,6,FALSE)</f>
        <v/>
      </c>
      <c r="D41" s="226">
        <f>VLOOKUP(A41,'MAKLUMAT MURID'!$A$13:$I$52,5,FALSE)</f>
        <v>0</v>
      </c>
      <c r="E41" s="38"/>
      <c r="F41" s="121"/>
      <c r="G41" s="38"/>
      <c r="H41" s="121"/>
      <c r="I41" s="38"/>
      <c r="J41" s="121"/>
      <c r="K41" s="38"/>
      <c r="L41" s="121"/>
      <c r="M41" s="38"/>
      <c r="N41" s="121"/>
      <c r="O41" s="38"/>
      <c r="P41" s="121"/>
      <c r="Q41" s="38"/>
      <c r="R41" s="121"/>
      <c r="S41" s="38"/>
      <c r="T41" s="121"/>
      <c r="U41" s="38"/>
      <c r="V41" s="121"/>
      <c r="W41" s="38"/>
      <c r="X41" s="121"/>
      <c r="Y41" s="127" t="str">
        <f t="shared" si="0"/>
        <v/>
      </c>
      <c r="Z41" s="125" t="str">
        <f t="shared" si="1"/>
        <v/>
      </c>
      <c r="AA41" s="125" t="str">
        <f t="shared" si="2"/>
        <v/>
      </c>
      <c r="AB41" s="127" t="str">
        <f t="shared" si="3"/>
        <v/>
      </c>
      <c r="AC41" s="125" t="str">
        <f>IF($C41=AC$6,IF(SUM(Q41,U41)=0,"",IF(AND(AVERAGE(Q41,U41)&gt;=1,AVERAGE(Q41,U41)&lt;=1.6),1,IF(AND(AVERAGE(Q41,U41)&gt;1.6,AVERAGE(Q41,U41)&lt;=2.6),2,IF(AND(AVERAGEE(Q41,U41)&gt;2.6,AVERAGE(Q41,U41)&lt;=3),3)))),"")</f>
        <v/>
      </c>
      <c r="AD41" s="125" t="str">
        <f t="shared" si="4"/>
        <v/>
      </c>
      <c r="AE41" s="227"/>
      <c r="AF41" s="227"/>
      <c r="AG41" s="127" t="str">
        <f t="shared" si="5"/>
        <v/>
      </c>
      <c r="AH41" s="125" t="str">
        <f t="shared" si="6"/>
        <v/>
      </c>
      <c r="AI41" s="125" t="str">
        <f t="shared" si="11"/>
        <v/>
      </c>
      <c r="AJ41" s="127" t="str">
        <f t="shared" si="8"/>
        <v/>
      </c>
      <c r="AK41" s="125" t="str">
        <f t="shared" si="9"/>
        <v/>
      </c>
      <c r="AL41" s="125" t="str">
        <f t="shared" si="12"/>
        <v/>
      </c>
      <c r="AM41" s="227"/>
      <c r="AN41" s="227"/>
    </row>
    <row r="42" spans="1:40" s="228" customFormat="1" ht="45" customHeight="1">
      <c r="A42" s="226">
        <f>'MAKLUMAT MURID'!A47</f>
        <v>35</v>
      </c>
      <c r="B42" s="225">
        <f>VLOOKUP(A42,'MAKLUMAT MURID'!$A$13:$I$52,2,FALSE)</f>
        <v>0</v>
      </c>
      <c r="C42" s="226" t="str">
        <f>VLOOKUP(A42,'MAKLUMAT MURID'!$A$13:$I$52,6,FALSE)</f>
        <v/>
      </c>
      <c r="D42" s="226">
        <f>VLOOKUP(A42,'MAKLUMAT MURID'!$A$13:$I$52,5,FALSE)</f>
        <v>0</v>
      </c>
      <c r="E42" s="38"/>
      <c r="F42" s="121"/>
      <c r="G42" s="38"/>
      <c r="H42" s="121"/>
      <c r="I42" s="38"/>
      <c r="J42" s="121"/>
      <c r="K42" s="38"/>
      <c r="L42" s="121"/>
      <c r="M42" s="38"/>
      <c r="N42" s="121"/>
      <c r="O42" s="38"/>
      <c r="P42" s="121"/>
      <c r="Q42" s="38"/>
      <c r="R42" s="121"/>
      <c r="S42" s="38"/>
      <c r="T42" s="121"/>
      <c r="U42" s="38"/>
      <c r="V42" s="121"/>
      <c r="W42" s="38"/>
      <c r="X42" s="121"/>
      <c r="Y42" s="127" t="str">
        <f t="shared" si="0"/>
        <v/>
      </c>
      <c r="Z42" s="125" t="str">
        <f t="shared" si="1"/>
        <v/>
      </c>
      <c r="AA42" s="125" t="str">
        <f t="shared" si="2"/>
        <v/>
      </c>
      <c r="AB42" s="127" t="str">
        <f t="shared" si="3"/>
        <v/>
      </c>
      <c r="AC42" s="125" t="str">
        <f>IF($C42=AC$6,IF(SUM(Q42,U42)=0,"",IF(AND(AVERAGE(Q42,U42)&gt;=1,AVERAGE(Q42,U42)&lt;=1.6),1,IF(AND(AVERAGE(Q42,U42)&gt;1.6,AVERAGE(Q42,U42)&lt;=2.6),2,IF(AND(AVERAGEE(Q42,U42)&gt;2.6,AVERAGE(Q42,U42)&lt;=3),3)))),"")</f>
        <v/>
      </c>
      <c r="AD42" s="125" t="str">
        <f t="shared" si="4"/>
        <v/>
      </c>
      <c r="AE42" s="227"/>
      <c r="AF42" s="227"/>
      <c r="AG42" s="127" t="str">
        <f t="shared" si="5"/>
        <v/>
      </c>
      <c r="AH42" s="125" t="str">
        <f t="shared" si="6"/>
        <v/>
      </c>
      <c r="AI42" s="125" t="str">
        <f t="shared" si="11"/>
        <v/>
      </c>
      <c r="AJ42" s="127" t="str">
        <f t="shared" si="8"/>
        <v/>
      </c>
      <c r="AK42" s="125" t="str">
        <f t="shared" si="9"/>
        <v/>
      </c>
      <c r="AL42" s="125" t="str">
        <f t="shared" si="12"/>
        <v/>
      </c>
      <c r="AM42" s="227"/>
      <c r="AN42" s="227"/>
    </row>
    <row r="43" spans="1:40" s="228" customFormat="1" ht="45" customHeight="1">
      <c r="A43" s="226">
        <f>'MAKLUMAT MURID'!A48</f>
        <v>36</v>
      </c>
      <c r="B43" s="225">
        <f>VLOOKUP(A43,'MAKLUMAT MURID'!$A$13:$I$52,2,FALSE)</f>
        <v>0</v>
      </c>
      <c r="C43" s="226" t="str">
        <f>VLOOKUP(A43,'MAKLUMAT MURID'!$A$13:$I$52,6,FALSE)</f>
        <v/>
      </c>
      <c r="D43" s="226">
        <f>VLOOKUP(A43,'MAKLUMAT MURID'!$A$13:$I$52,5,FALSE)</f>
        <v>0</v>
      </c>
      <c r="E43" s="38"/>
      <c r="F43" s="121"/>
      <c r="G43" s="38"/>
      <c r="H43" s="121"/>
      <c r="I43" s="38"/>
      <c r="J43" s="121"/>
      <c r="K43" s="38"/>
      <c r="L43" s="121"/>
      <c r="M43" s="38"/>
      <c r="N43" s="121"/>
      <c r="O43" s="38"/>
      <c r="P43" s="121"/>
      <c r="Q43" s="38"/>
      <c r="R43" s="121"/>
      <c r="S43" s="38"/>
      <c r="T43" s="121"/>
      <c r="U43" s="38"/>
      <c r="V43" s="121"/>
      <c r="W43" s="38"/>
      <c r="X43" s="121"/>
      <c r="Y43" s="127" t="str">
        <f t="shared" si="0"/>
        <v/>
      </c>
      <c r="Z43" s="125" t="str">
        <f t="shared" si="1"/>
        <v/>
      </c>
      <c r="AA43" s="125" t="str">
        <f t="shared" si="2"/>
        <v/>
      </c>
      <c r="AB43" s="127" t="str">
        <f t="shared" si="3"/>
        <v/>
      </c>
      <c r="AC43" s="125" t="str">
        <f>IF($C43=AC$6,IF(SUM(Q43,U43)=0,"",IF(AND(AVERAGE(Q43,U43)&gt;=1,AVERAGE(Q43,U43)&lt;=1.6),1,IF(AND(AVERAGE(Q43,U43)&gt;1.6,AVERAGE(Q43,U43)&lt;=2.6),2,IF(AND(AVERAGEE(Q43,U43)&gt;2.6,AVERAGE(Q43,U43)&lt;=3),3)))),"")</f>
        <v/>
      </c>
      <c r="AD43" s="125" t="str">
        <f t="shared" si="4"/>
        <v/>
      </c>
      <c r="AE43" s="227"/>
      <c r="AF43" s="227"/>
      <c r="AG43" s="127" t="str">
        <f t="shared" si="5"/>
        <v/>
      </c>
      <c r="AH43" s="125" t="str">
        <f t="shared" si="6"/>
        <v/>
      </c>
      <c r="AI43" s="125" t="str">
        <f t="shared" si="11"/>
        <v/>
      </c>
      <c r="AJ43" s="127" t="str">
        <f t="shared" si="8"/>
        <v/>
      </c>
      <c r="AK43" s="125" t="str">
        <f t="shared" si="9"/>
        <v/>
      </c>
      <c r="AL43" s="125" t="str">
        <f t="shared" si="12"/>
        <v/>
      </c>
      <c r="AM43" s="227"/>
      <c r="AN43" s="227"/>
    </row>
    <row r="44" spans="1:40" s="228" customFormat="1" ht="45" customHeight="1">
      <c r="A44" s="226">
        <f>'MAKLUMAT MURID'!A49</f>
        <v>37</v>
      </c>
      <c r="B44" s="225">
        <f>VLOOKUP(A44,'MAKLUMAT MURID'!$A$13:$I$52,2,FALSE)</f>
        <v>0</v>
      </c>
      <c r="C44" s="226" t="str">
        <f>VLOOKUP(A44,'MAKLUMAT MURID'!$A$13:$I$52,6,FALSE)</f>
        <v/>
      </c>
      <c r="D44" s="226">
        <f>VLOOKUP(A44,'MAKLUMAT MURID'!$A$13:$I$52,5,FALSE)</f>
        <v>0</v>
      </c>
      <c r="E44" s="38"/>
      <c r="F44" s="121"/>
      <c r="G44" s="38"/>
      <c r="H44" s="121"/>
      <c r="I44" s="38"/>
      <c r="J44" s="121"/>
      <c r="K44" s="38"/>
      <c r="L44" s="121"/>
      <c r="M44" s="38"/>
      <c r="N44" s="121"/>
      <c r="O44" s="38"/>
      <c r="P44" s="121"/>
      <c r="Q44" s="38"/>
      <c r="R44" s="121"/>
      <c r="S44" s="38"/>
      <c r="T44" s="121"/>
      <c r="U44" s="38"/>
      <c r="V44" s="121"/>
      <c r="W44" s="38"/>
      <c r="X44" s="121"/>
      <c r="Y44" s="127" t="str">
        <f t="shared" si="0"/>
        <v/>
      </c>
      <c r="Z44" s="125" t="str">
        <f t="shared" si="1"/>
        <v/>
      </c>
      <c r="AA44" s="125" t="str">
        <f t="shared" si="2"/>
        <v/>
      </c>
      <c r="AB44" s="127" t="str">
        <f t="shared" si="3"/>
        <v/>
      </c>
      <c r="AC44" s="125" t="str">
        <f>IF($C44=AC$6,IF(SUM(Q44,U44)=0,"",IF(AND(AVERAGE(Q44,U44)&gt;=1,AVERAGE(Q44,U44)&lt;=1.6),1,IF(AND(AVERAGE(Q44,U44)&gt;1.6,AVERAGE(Q44,U44)&lt;=2.6),2,IF(AND(AVERAGEE(Q44,U44)&gt;2.6,AVERAGE(Q44,U44)&lt;=3),3)))),"")</f>
        <v/>
      </c>
      <c r="AD44" s="125" t="str">
        <f t="shared" si="4"/>
        <v/>
      </c>
      <c r="AE44" s="227"/>
      <c r="AF44" s="227"/>
      <c r="AG44" s="127" t="str">
        <f t="shared" si="5"/>
        <v/>
      </c>
      <c r="AH44" s="125" t="str">
        <f t="shared" si="6"/>
        <v/>
      </c>
      <c r="AI44" s="125" t="str">
        <f t="shared" si="11"/>
        <v/>
      </c>
      <c r="AJ44" s="127" t="str">
        <f t="shared" si="8"/>
        <v/>
      </c>
      <c r="AK44" s="125" t="str">
        <f t="shared" si="9"/>
        <v/>
      </c>
      <c r="AL44" s="125" t="str">
        <f t="shared" si="12"/>
        <v/>
      </c>
      <c r="AM44" s="227"/>
      <c r="AN44" s="227"/>
    </row>
    <row r="45" spans="1:40" s="228" customFormat="1" ht="45" customHeight="1">
      <c r="A45" s="226">
        <f>'MAKLUMAT MURID'!A50</f>
        <v>38</v>
      </c>
      <c r="B45" s="225">
        <f>VLOOKUP(A45,'MAKLUMAT MURID'!$A$13:$I$52,2,FALSE)</f>
        <v>0</v>
      </c>
      <c r="C45" s="226" t="str">
        <f>VLOOKUP(A45,'MAKLUMAT MURID'!$A$13:$I$52,6,FALSE)</f>
        <v/>
      </c>
      <c r="D45" s="226">
        <f>VLOOKUP(A45,'MAKLUMAT MURID'!$A$13:$I$52,5,FALSE)</f>
        <v>0</v>
      </c>
      <c r="E45" s="38"/>
      <c r="F45" s="121"/>
      <c r="G45" s="38"/>
      <c r="H45" s="121"/>
      <c r="I45" s="38"/>
      <c r="J45" s="121"/>
      <c r="K45" s="38"/>
      <c r="L45" s="121"/>
      <c r="M45" s="38"/>
      <c r="N45" s="121"/>
      <c r="O45" s="38"/>
      <c r="P45" s="121"/>
      <c r="Q45" s="38"/>
      <c r="R45" s="121"/>
      <c r="S45" s="38"/>
      <c r="T45" s="121"/>
      <c r="U45" s="38"/>
      <c r="V45" s="121"/>
      <c r="W45" s="38"/>
      <c r="X45" s="121"/>
      <c r="Y45" s="127" t="str">
        <f t="shared" si="0"/>
        <v/>
      </c>
      <c r="Z45" s="125" t="str">
        <f t="shared" si="1"/>
        <v/>
      </c>
      <c r="AA45" s="125" t="str">
        <f t="shared" si="2"/>
        <v/>
      </c>
      <c r="AB45" s="127" t="str">
        <f t="shared" si="3"/>
        <v/>
      </c>
      <c r="AC45" s="125" t="str">
        <f>IF($C45=AC$6,IF(SUM(Q45,U45)=0,"",IF(AND(AVERAGE(Q45,U45)&gt;=1,AVERAGE(Q45,U45)&lt;=1.6),1,IF(AND(AVERAGE(Q45,U45)&gt;1.6,AVERAGE(Q45,U45)&lt;=2.6),2,IF(AND(AVERAGEE(Q45,U45)&gt;2.6,AVERAGE(Q45,U45)&lt;=3),3)))),"")</f>
        <v/>
      </c>
      <c r="AD45" s="125" t="str">
        <f t="shared" si="4"/>
        <v/>
      </c>
      <c r="AE45" s="227"/>
      <c r="AF45" s="227"/>
      <c r="AG45" s="127" t="str">
        <f t="shared" si="5"/>
        <v/>
      </c>
      <c r="AH45" s="125" t="str">
        <f t="shared" si="6"/>
        <v/>
      </c>
      <c r="AI45" s="125" t="str">
        <f t="shared" si="11"/>
        <v/>
      </c>
      <c r="AJ45" s="127" t="str">
        <f t="shared" si="8"/>
        <v/>
      </c>
      <c r="AK45" s="125" t="str">
        <f t="shared" si="9"/>
        <v/>
      </c>
      <c r="AL45" s="125" t="str">
        <f t="shared" si="12"/>
        <v/>
      </c>
      <c r="AM45" s="227"/>
      <c r="AN45" s="227"/>
    </row>
    <row r="46" spans="1:40" s="228" customFormat="1" ht="45" customHeight="1">
      <c r="A46" s="226">
        <f>'MAKLUMAT MURID'!A51</f>
        <v>39</v>
      </c>
      <c r="B46" s="225">
        <f>VLOOKUP(A46,'MAKLUMAT MURID'!$A$13:$I$52,2,FALSE)</f>
        <v>0</v>
      </c>
      <c r="C46" s="226" t="str">
        <f>VLOOKUP(A46,'MAKLUMAT MURID'!$A$13:$I$52,6,FALSE)</f>
        <v/>
      </c>
      <c r="D46" s="226">
        <f>VLOOKUP(A46,'MAKLUMAT MURID'!$A$13:$I$52,5,FALSE)</f>
        <v>0</v>
      </c>
      <c r="E46" s="38"/>
      <c r="F46" s="121"/>
      <c r="G46" s="38"/>
      <c r="H46" s="121"/>
      <c r="I46" s="38"/>
      <c r="J46" s="121"/>
      <c r="K46" s="38"/>
      <c r="L46" s="121"/>
      <c r="M46" s="38"/>
      <c r="N46" s="121"/>
      <c r="O46" s="38"/>
      <c r="P46" s="121"/>
      <c r="Q46" s="38"/>
      <c r="R46" s="121"/>
      <c r="S46" s="38"/>
      <c r="T46" s="121"/>
      <c r="U46" s="38"/>
      <c r="V46" s="121"/>
      <c r="W46" s="38"/>
      <c r="X46" s="121"/>
      <c r="Y46" s="127" t="str">
        <f t="shared" si="0"/>
        <v/>
      </c>
      <c r="Z46" s="125" t="str">
        <f t="shared" si="1"/>
        <v/>
      </c>
      <c r="AA46" s="125" t="str">
        <f t="shared" si="2"/>
        <v/>
      </c>
      <c r="AB46" s="127" t="str">
        <f t="shared" si="3"/>
        <v/>
      </c>
      <c r="AC46" s="125" t="str">
        <f>IF($C46=AC$6,IF(SUM(Q46,U46)=0,"",IF(AND(AVERAGE(Q46,U46)&gt;=1,AVERAGE(Q46,U46)&lt;=1.6),1,IF(AND(AVERAGE(Q46,U46)&gt;1.6,AVERAGE(Q46,U46)&lt;=2.6),2,IF(AND(AVERAGEE(Q46,U46)&gt;2.6,AVERAGE(Q46,U46)&lt;=3),3)))),"")</f>
        <v/>
      </c>
      <c r="AD46" s="125" t="str">
        <f t="shared" si="4"/>
        <v/>
      </c>
      <c r="AE46" s="227"/>
      <c r="AF46" s="227"/>
      <c r="AG46" s="127" t="str">
        <f t="shared" si="5"/>
        <v/>
      </c>
      <c r="AH46" s="125" t="str">
        <f t="shared" si="6"/>
        <v/>
      </c>
      <c r="AI46" s="125" t="str">
        <f t="shared" si="11"/>
        <v/>
      </c>
      <c r="AJ46" s="127" t="str">
        <f t="shared" si="8"/>
        <v/>
      </c>
      <c r="AK46" s="125" t="str">
        <f t="shared" si="9"/>
        <v/>
      </c>
      <c r="AL46" s="125" t="str">
        <f t="shared" si="12"/>
        <v/>
      </c>
      <c r="AM46" s="227"/>
      <c r="AN46" s="227"/>
    </row>
    <row r="47" spans="1:40" s="228" customFormat="1" ht="45" customHeight="1">
      <c r="A47" s="226">
        <f>'MAKLUMAT MURID'!A52</f>
        <v>40</v>
      </c>
      <c r="B47" s="225">
        <f>VLOOKUP(A47,'MAKLUMAT MURID'!$A$13:$I$52,2,FALSE)</f>
        <v>0</v>
      </c>
      <c r="C47" s="226" t="str">
        <f>VLOOKUP(A47,'MAKLUMAT MURID'!$A$13:$I$52,6,FALSE)</f>
        <v/>
      </c>
      <c r="D47" s="226">
        <f>VLOOKUP(A47,'MAKLUMAT MURID'!$A$13:$I$52,5,FALSE)</f>
        <v>0</v>
      </c>
      <c r="E47" s="38"/>
      <c r="F47" s="121"/>
      <c r="G47" s="38"/>
      <c r="H47" s="121"/>
      <c r="I47" s="38"/>
      <c r="J47" s="121"/>
      <c r="K47" s="38"/>
      <c r="L47" s="121"/>
      <c r="M47" s="38"/>
      <c r="N47" s="121"/>
      <c r="O47" s="38"/>
      <c r="P47" s="121"/>
      <c r="Q47" s="38"/>
      <c r="R47" s="121"/>
      <c r="S47" s="38"/>
      <c r="T47" s="121"/>
      <c r="U47" s="38"/>
      <c r="V47" s="121"/>
      <c r="W47" s="38"/>
      <c r="X47" s="121"/>
      <c r="Y47" s="127" t="str">
        <f t="shared" si="0"/>
        <v/>
      </c>
      <c r="Z47" s="125" t="str">
        <f t="shared" si="1"/>
        <v/>
      </c>
      <c r="AA47" s="125" t="str">
        <f t="shared" si="2"/>
        <v/>
      </c>
      <c r="AB47" s="127" t="str">
        <f t="shared" si="3"/>
        <v/>
      </c>
      <c r="AC47" s="125" t="str">
        <f>IF($C47=AC$6,IF(SUM(Q47,U47)=0,"",IF(AND(AVERAGE(Q47,U47)&gt;=1,AVERAGE(Q47,U47)&lt;=1.6),1,IF(AND(AVERAGE(Q47,U47)&gt;1.6,AVERAGE(Q47,U47)&lt;=2.6),2,IF(AND(AVERAGEE(Q47,U47)&gt;2.6,AVERAGE(Q47,U47)&lt;=3),3)))),"")</f>
        <v/>
      </c>
      <c r="AD47" s="125" t="str">
        <f t="shared" si="4"/>
        <v/>
      </c>
      <c r="AE47" s="227"/>
      <c r="AF47" s="227"/>
      <c r="AG47" s="127" t="str">
        <f t="shared" si="5"/>
        <v/>
      </c>
      <c r="AH47" s="125" t="str">
        <f t="shared" si="6"/>
        <v/>
      </c>
      <c r="AI47" s="125" t="str">
        <f t="shared" si="11"/>
        <v/>
      </c>
      <c r="AJ47" s="127" t="str">
        <f t="shared" si="8"/>
        <v/>
      </c>
      <c r="AK47" s="125" t="str">
        <f t="shared" si="9"/>
        <v/>
      </c>
      <c r="AL47" s="125" t="str">
        <f t="shared" si="12"/>
        <v/>
      </c>
      <c r="AM47" s="227"/>
      <c r="AN47" s="227"/>
    </row>
    <row r="48" spans="1:40">
      <c r="A48" s="39"/>
      <c r="B48" s="39"/>
      <c r="C48" s="39"/>
      <c r="D48" s="39"/>
      <c r="E48" s="40"/>
      <c r="F48" s="40"/>
      <c r="G48" s="40"/>
      <c r="H48" s="40"/>
      <c r="I48" s="40"/>
      <c r="J48" s="40"/>
      <c r="K48" s="40"/>
      <c r="L48" s="40"/>
      <c r="M48" s="40"/>
      <c r="N48" s="40"/>
      <c r="O48" s="40"/>
      <c r="P48" s="40"/>
      <c r="Q48" s="40"/>
      <c r="R48" s="40"/>
      <c r="S48" s="40"/>
      <c r="T48" s="40"/>
      <c r="U48" s="40"/>
      <c r="V48" s="40"/>
      <c r="W48" s="40"/>
      <c r="X48" s="40"/>
      <c r="Y48" s="145"/>
      <c r="Z48" s="145"/>
      <c r="AA48" s="145"/>
      <c r="AB48" s="145"/>
      <c r="AC48" s="145"/>
      <c r="AD48" s="145"/>
      <c r="AE48" s="40"/>
      <c r="AF48" s="40"/>
      <c r="AG48" s="145"/>
      <c r="AH48" s="145"/>
      <c r="AI48" s="145"/>
      <c r="AJ48" s="145"/>
      <c r="AK48" s="145"/>
      <c r="AL48" s="145"/>
      <c r="AM48" s="40"/>
      <c r="AN48" s="40"/>
    </row>
    <row r="49" spans="1:40" s="144" customFormat="1" ht="15.75" customHeight="1">
      <c r="A49" s="313" t="s">
        <v>16</v>
      </c>
      <c r="B49" s="304" t="s">
        <v>30</v>
      </c>
      <c r="C49" s="305"/>
      <c r="D49" s="305"/>
      <c r="E49" s="136">
        <f>COUNTIF(E$8:E$47,1)</f>
        <v>0</v>
      </c>
      <c r="F49" s="295"/>
      <c r="G49" s="136">
        <f>COUNTIF(G$8:G$47,1)</f>
        <v>0</v>
      </c>
      <c r="H49" s="295"/>
      <c r="I49" s="136">
        <f>COUNTIF(I$8:I$47,1)</f>
        <v>0</v>
      </c>
      <c r="J49" s="295"/>
      <c r="K49" s="136">
        <f>COUNTIF(K$8:K$47,1)</f>
        <v>0</v>
      </c>
      <c r="L49" s="295"/>
      <c r="M49" s="136">
        <f>COUNTIF(M$8:M$47,1)</f>
        <v>0</v>
      </c>
      <c r="N49" s="295"/>
      <c r="O49" s="136">
        <f>COUNTIF(O$8:O$47,1)</f>
        <v>0</v>
      </c>
      <c r="P49" s="295"/>
      <c r="Q49" s="136">
        <f>COUNTIF(Q$8:Q$47,1)</f>
        <v>0</v>
      </c>
      <c r="R49" s="295"/>
      <c r="S49" s="136">
        <f>COUNTIF(S$8:S$47,1)</f>
        <v>0</v>
      </c>
      <c r="T49" s="295"/>
      <c r="U49" s="136">
        <f>COUNTIF(U$8:U$47,1)</f>
        <v>0</v>
      </c>
      <c r="V49" s="295"/>
      <c r="W49" s="136">
        <f>COUNTIF(W$8:W$47,1)</f>
        <v>0</v>
      </c>
      <c r="X49" s="295"/>
      <c r="Y49" s="137">
        <f t="shared" ref="Y49:AN49" si="13">COUNTIF(Y$8:Y$47,1)</f>
        <v>0</v>
      </c>
      <c r="Z49" s="272">
        <f t="shared" si="13"/>
        <v>0</v>
      </c>
      <c r="AA49" s="272">
        <f t="shared" si="13"/>
        <v>0</v>
      </c>
      <c r="AB49" s="137">
        <f t="shared" si="13"/>
        <v>0</v>
      </c>
      <c r="AC49" s="272">
        <f t="shared" si="13"/>
        <v>0</v>
      </c>
      <c r="AD49" s="272">
        <f t="shared" si="13"/>
        <v>0</v>
      </c>
      <c r="AE49" s="138">
        <f t="shared" si="13"/>
        <v>0</v>
      </c>
      <c r="AF49" s="138">
        <f t="shared" si="13"/>
        <v>0</v>
      </c>
      <c r="AG49" s="137">
        <f t="shared" si="13"/>
        <v>0</v>
      </c>
      <c r="AH49" s="272">
        <f t="shared" si="13"/>
        <v>0</v>
      </c>
      <c r="AI49" s="272">
        <f t="shared" si="13"/>
        <v>0</v>
      </c>
      <c r="AJ49" s="137">
        <f t="shared" si="13"/>
        <v>0</v>
      </c>
      <c r="AK49" s="272">
        <f t="shared" si="13"/>
        <v>0</v>
      </c>
      <c r="AL49" s="272">
        <f t="shared" si="13"/>
        <v>0</v>
      </c>
      <c r="AM49" s="138">
        <f t="shared" si="13"/>
        <v>0</v>
      </c>
      <c r="AN49" s="138">
        <f t="shared" si="13"/>
        <v>0</v>
      </c>
    </row>
    <row r="50" spans="1:40" s="144" customFormat="1" ht="15" customHeight="1">
      <c r="A50" s="313"/>
      <c r="B50" s="305"/>
      <c r="C50" s="305"/>
      <c r="D50" s="305"/>
      <c r="E50" s="139" t="e">
        <f>(E49/E57)</f>
        <v>#DIV/0!</v>
      </c>
      <c r="F50" s="296"/>
      <c r="G50" s="139" t="e">
        <f>(G49/G57)</f>
        <v>#DIV/0!</v>
      </c>
      <c r="H50" s="296"/>
      <c r="I50" s="139" t="e">
        <f>(I49/I57)</f>
        <v>#DIV/0!</v>
      </c>
      <c r="J50" s="296"/>
      <c r="K50" s="139" t="e">
        <f>(K49/K57)</f>
        <v>#DIV/0!</v>
      </c>
      <c r="L50" s="296"/>
      <c r="M50" s="139" t="e">
        <f>(M49/M57)</f>
        <v>#DIV/0!</v>
      </c>
      <c r="N50" s="296"/>
      <c r="O50" s="139" t="e">
        <f>(O49/O57)</f>
        <v>#DIV/0!</v>
      </c>
      <c r="P50" s="296"/>
      <c r="Q50" s="139" t="e">
        <f>(Q49/Q57)</f>
        <v>#DIV/0!</v>
      </c>
      <c r="R50" s="296"/>
      <c r="S50" s="139" t="e">
        <f>(S49/S57)</f>
        <v>#DIV/0!</v>
      </c>
      <c r="T50" s="296"/>
      <c r="U50" s="139" t="e">
        <f>(U49/U57)</f>
        <v>#DIV/0!</v>
      </c>
      <c r="V50" s="296"/>
      <c r="W50" s="139" t="e">
        <f>(W49/W57)</f>
        <v>#DIV/0!</v>
      </c>
      <c r="X50" s="296"/>
      <c r="Y50" s="140" t="e">
        <f>(Y49/Y57)</f>
        <v>#DIV/0!</v>
      </c>
      <c r="Z50" s="276" t="e">
        <f t="shared" ref="Z50:AN50" si="14">(Z49/Z57)</f>
        <v>#DIV/0!</v>
      </c>
      <c r="AA50" s="276" t="e">
        <f t="shared" si="14"/>
        <v>#DIV/0!</v>
      </c>
      <c r="AB50" s="140" t="e">
        <f t="shared" si="14"/>
        <v>#DIV/0!</v>
      </c>
      <c r="AC50" s="276" t="e">
        <f t="shared" si="14"/>
        <v>#DIV/0!</v>
      </c>
      <c r="AD50" s="276" t="e">
        <f t="shared" si="14"/>
        <v>#DIV/0!</v>
      </c>
      <c r="AE50" s="141" t="e">
        <f t="shared" si="14"/>
        <v>#DIV/0!</v>
      </c>
      <c r="AF50" s="141" t="e">
        <f t="shared" si="14"/>
        <v>#DIV/0!</v>
      </c>
      <c r="AG50" s="140" t="e">
        <f t="shared" si="14"/>
        <v>#DIV/0!</v>
      </c>
      <c r="AH50" s="276" t="e">
        <f t="shared" si="14"/>
        <v>#DIV/0!</v>
      </c>
      <c r="AI50" s="276" t="e">
        <f t="shared" si="14"/>
        <v>#DIV/0!</v>
      </c>
      <c r="AJ50" s="140" t="e">
        <f t="shared" si="14"/>
        <v>#DIV/0!</v>
      </c>
      <c r="AK50" s="276" t="e">
        <f t="shared" si="14"/>
        <v>#DIV/0!</v>
      </c>
      <c r="AL50" s="276" t="e">
        <f t="shared" si="14"/>
        <v>#DIV/0!</v>
      </c>
      <c r="AM50" s="141" t="e">
        <f t="shared" si="14"/>
        <v>#DIV/0!</v>
      </c>
      <c r="AN50" s="141" t="e">
        <f t="shared" si="14"/>
        <v>#DIV/0!</v>
      </c>
    </row>
    <row r="51" spans="1:40" s="144" customFormat="1" ht="15.75" customHeight="1">
      <c r="A51" s="313"/>
      <c r="B51" s="304" t="s">
        <v>29</v>
      </c>
      <c r="C51" s="305"/>
      <c r="D51" s="305"/>
      <c r="E51" s="136">
        <f>COUNTIF(E$8:E$47,2)</f>
        <v>0</v>
      </c>
      <c r="F51" s="296"/>
      <c r="G51" s="136">
        <f>COUNTIF(G$8:G$47,2)</f>
        <v>0</v>
      </c>
      <c r="H51" s="296"/>
      <c r="I51" s="136">
        <f>COUNTIF(I$8:I$47,2)</f>
        <v>0</v>
      </c>
      <c r="J51" s="296"/>
      <c r="K51" s="136">
        <f>COUNTIF(K$8:K$47,2)</f>
        <v>0</v>
      </c>
      <c r="L51" s="296"/>
      <c r="M51" s="136">
        <f>COUNTIF(M$8:M$47,2)</f>
        <v>0</v>
      </c>
      <c r="N51" s="296"/>
      <c r="O51" s="136">
        <f>COUNTIF(O$8:O$47,2)</f>
        <v>0</v>
      </c>
      <c r="P51" s="296"/>
      <c r="Q51" s="136">
        <f>COUNTIF(Q$8:Q$47,2)</f>
        <v>0</v>
      </c>
      <c r="R51" s="296"/>
      <c r="S51" s="136">
        <f>COUNTIF(S$8:S$47,2)</f>
        <v>0</v>
      </c>
      <c r="T51" s="296"/>
      <c r="U51" s="136">
        <f>COUNTIF(U$8:U$47,2)</f>
        <v>0</v>
      </c>
      <c r="V51" s="296"/>
      <c r="W51" s="136">
        <f>COUNTIF(W$8:W$47,2)</f>
        <v>0</v>
      </c>
      <c r="X51" s="296"/>
      <c r="Y51" s="137">
        <f t="shared" ref="Y51:AN51" si="15">COUNTIF(Y$8:Y$47,2)</f>
        <v>0</v>
      </c>
      <c r="Z51" s="272">
        <f t="shared" si="15"/>
        <v>0</v>
      </c>
      <c r="AA51" s="272">
        <f t="shared" si="15"/>
        <v>0</v>
      </c>
      <c r="AB51" s="137">
        <f t="shared" si="15"/>
        <v>0</v>
      </c>
      <c r="AC51" s="272">
        <f t="shared" si="15"/>
        <v>0</v>
      </c>
      <c r="AD51" s="272">
        <f t="shared" si="15"/>
        <v>0</v>
      </c>
      <c r="AE51" s="138">
        <f t="shared" si="15"/>
        <v>0</v>
      </c>
      <c r="AF51" s="138">
        <f t="shared" si="15"/>
        <v>0</v>
      </c>
      <c r="AG51" s="137">
        <f t="shared" si="15"/>
        <v>0</v>
      </c>
      <c r="AH51" s="272">
        <f t="shared" si="15"/>
        <v>0</v>
      </c>
      <c r="AI51" s="272">
        <f t="shared" si="15"/>
        <v>0</v>
      </c>
      <c r="AJ51" s="137">
        <f t="shared" si="15"/>
        <v>0</v>
      </c>
      <c r="AK51" s="272">
        <f t="shared" si="15"/>
        <v>0</v>
      </c>
      <c r="AL51" s="272">
        <f t="shared" si="15"/>
        <v>0</v>
      </c>
      <c r="AM51" s="138">
        <f t="shared" si="15"/>
        <v>0</v>
      </c>
      <c r="AN51" s="138">
        <f t="shared" si="15"/>
        <v>0</v>
      </c>
    </row>
    <row r="52" spans="1:40" s="144" customFormat="1" ht="15" customHeight="1">
      <c r="A52" s="313"/>
      <c r="B52" s="305"/>
      <c r="C52" s="305"/>
      <c r="D52" s="305"/>
      <c r="E52" s="139" t="e">
        <f>(E51/E57)</f>
        <v>#DIV/0!</v>
      </c>
      <c r="F52" s="296"/>
      <c r="G52" s="139" t="e">
        <f>(G51/G57)</f>
        <v>#DIV/0!</v>
      </c>
      <c r="H52" s="296"/>
      <c r="I52" s="139" t="e">
        <f>(I51/I57)</f>
        <v>#DIV/0!</v>
      </c>
      <c r="J52" s="296"/>
      <c r="K52" s="139" t="e">
        <f>(K51/K57)</f>
        <v>#DIV/0!</v>
      </c>
      <c r="L52" s="296"/>
      <c r="M52" s="139" t="e">
        <f>(M51/M57)</f>
        <v>#DIV/0!</v>
      </c>
      <c r="N52" s="296"/>
      <c r="O52" s="139" t="e">
        <f>(O51/O57)</f>
        <v>#DIV/0!</v>
      </c>
      <c r="P52" s="296"/>
      <c r="Q52" s="139" t="e">
        <f>(Q51/Q57)</f>
        <v>#DIV/0!</v>
      </c>
      <c r="R52" s="296"/>
      <c r="S52" s="139" t="e">
        <f>(S51/S57)</f>
        <v>#DIV/0!</v>
      </c>
      <c r="T52" s="296"/>
      <c r="U52" s="139" t="e">
        <f>(U51/U57)</f>
        <v>#DIV/0!</v>
      </c>
      <c r="V52" s="296"/>
      <c r="W52" s="139" t="e">
        <f>(W51/W57)</f>
        <v>#DIV/0!</v>
      </c>
      <c r="X52" s="296"/>
      <c r="Y52" s="140" t="e">
        <f>(Y51/Y57)</f>
        <v>#DIV/0!</v>
      </c>
      <c r="Z52" s="276" t="e">
        <f t="shared" ref="Z52:AN52" si="16">(Z51/Z57)</f>
        <v>#DIV/0!</v>
      </c>
      <c r="AA52" s="276" t="e">
        <f t="shared" si="16"/>
        <v>#DIV/0!</v>
      </c>
      <c r="AB52" s="140" t="e">
        <f t="shared" si="16"/>
        <v>#DIV/0!</v>
      </c>
      <c r="AC52" s="276" t="e">
        <f t="shared" si="16"/>
        <v>#DIV/0!</v>
      </c>
      <c r="AD52" s="276" t="e">
        <f t="shared" si="16"/>
        <v>#DIV/0!</v>
      </c>
      <c r="AE52" s="141" t="e">
        <f t="shared" si="16"/>
        <v>#DIV/0!</v>
      </c>
      <c r="AF52" s="141" t="e">
        <f t="shared" si="16"/>
        <v>#DIV/0!</v>
      </c>
      <c r="AG52" s="140" t="e">
        <f t="shared" si="16"/>
        <v>#DIV/0!</v>
      </c>
      <c r="AH52" s="276" t="e">
        <f t="shared" si="16"/>
        <v>#DIV/0!</v>
      </c>
      <c r="AI52" s="276" t="e">
        <f t="shared" si="16"/>
        <v>#DIV/0!</v>
      </c>
      <c r="AJ52" s="140" t="e">
        <f t="shared" si="16"/>
        <v>#DIV/0!</v>
      </c>
      <c r="AK52" s="276" t="e">
        <f t="shared" si="16"/>
        <v>#DIV/0!</v>
      </c>
      <c r="AL52" s="276" t="e">
        <f t="shared" si="16"/>
        <v>#DIV/0!</v>
      </c>
      <c r="AM52" s="141" t="e">
        <f t="shared" si="16"/>
        <v>#DIV/0!</v>
      </c>
      <c r="AN52" s="141" t="e">
        <f t="shared" si="16"/>
        <v>#DIV/0!</v>
      </c>
    </row>
    <row r="53" spans="1:40" s="144" customFormat="1" ht="15.75" customHeight="1">
      <c r="A53" s="313"/>
      <c r="B53" s="304" t="s">
        <v>28</v>
      </c>
      <c r="C53" s="305"/>
      <c r="D53" s="305"/>
      <c r="E53" s="136">
        <f>COUNTIF(E$8:E$47,3)</f>
        <v>0</v>
      </c>
      <c r="F53" s="296"/>
      <c r="G53" s="136">
        <f>COUNTIF(G$8:G$47,3)</f>
        <v>0</v>
      </c>
      <c r="H53" s="296"/>
      <c r="I53" s="136">
        <f>COUNTIF(I$8:I$47,3)</f>
        <v>0</v>
      </c>
      <c r="J53" s="296"/>
      <c r="K53" s="136">
        <f>COUNTIF(K$8:K$47,3)</f>
        <v>0</v>
      </c>
      <c r="L53" s="296"/>
      <c r="M53" s="136">
        <f>COUNTIF(M$8:M$47,3)</f>
        <v>0</v>
      </c>
      <c r="N53" s="296"/>
      <c r="O53" s="136">
        <f>COUNTIF(O$8:O$47,3)</f>
        <v>0</v>
      </c>
      <c r="P53" s="296"/>
      <c r="Q53" s="136">
        <f>COUNTIF(Q$8:Q$47,3)</f>
        <v>0</v>
      </c>
      <c r="R53" s="296"/>
      <c r="S53" s="136">
        <f>COUNTIF(S$8:S$47,3)</f>
        <v>0</v>
      </c>
      <c r="T53" s="296"/>
      <c r="U53" s="136">
        <f>COUNTIF(U$8:U$47,3)</f>
        <v>0</v>
      </c>
      <c r="V53" s="296"/>
      <c r="W53" s="136">
        <f>COUNTIF(W$8:W$47,3)</f>
        <v>0</v>
      </c>
      <c r="X53" s="296"/>
      <c r="Y53" s="137">
        <f t="shared" ref="Y53:AN53" si="17">COUNTIF(Y$8:Y$47,3)</f>
        <v>0</v>
      </c>
      <c r="Z53" s="272">
        <f t="shared" si="17"/>
        <v>0</v>
      </c>
      <c r="AA53" s="272">
        <f t="shared" si="17"/>
        <v>0</v>
      </c>
      <c r="AB53" s="137">
        <f t="shared" si="17"/>
        <v>0</v>
      </c>
      <c r="AC53" s="272">
        <f t="shared" si="17"/>
        <v>0</v>
      </c>
      <c r="AD53" s="272">
        <f t="shared" si="17"/>
        <v>0</v>
      </c>
      <c r="AE53" s="138">
        <f t="shared" si="17"/>
        <v>0</v>
      </c>
      <c r="AF53" s="138">
        <f t="shared" si="17"/>
        <v>0</v>
      </c>
      <c r="AG53" s="137">
        <f t="shared" si="17"/>
        <v>0</v>
      </c>
      <c r="AH53" s="272">
        <f t="shared" si="17"/>
        <v>0</v>
      </c>
      <c r="AI53" s="272">
        <f t="shared" si="17"/>
        <v>0</v>
      </c>
      <c r="AJ53" s="137">
        <f t="shared" si="17"/>
        <v>0</v>
      </c>
      <c r="AK53" s="272">
        <f t="shared" si="17"/>
        <v>0</v>
      </c>
      <c r="AL53" s="272">
        <f t="shared" si="17"/>
        <v>0</v>
      </c>
      <c r="AM53" s="138">
        <f t="shared" si="17"/>
        <v>0</v>
      </c>
      <c r="AN53" s="138">
        <f t="shared" si="17"/>
        <v>0</v>
      </c>
    </row>
    <row r="54" spans="1:40" s="144" customFormat="1" ht="15" customHeight="1">
      <c r="A54" s="313"/>
      <c r="B54" s="305"/>
      <c r="C54" s="305"/>
      <c r="D54" s="305"/>
      <c r="E54" s="139" t="e">
        <f>(E53/E57)</f>
        <v>#DIV/0!</v>
      </c>
      <c r="F54" s="296"/>
      <c r="G54" s="139" t="e">
        <f>(G53/G57)</f>
        <v>#DIV/0!</v>
      </c>
      <c r="H54" s="296"/>
      <c r="I54" s="139" t="e">
        <f>(I53/I57)</f>
        <v>#DIV/0!</v>
      </c>
      <c r="J54" s="296"/>
      <c r="K54" s="139" t="e">
        <f>(K53/K57)</f>
        <v>#DIV/0!</v>
      </c>
      <c r="L54" s="296"/>
      <c r="M54" s="139" t="e">
        <f>(M53/M57)</f>
        <v>#DIV/0!</v>
      </c>
      <c r="N54" s="296"/>
      <c r="O54" s="139" t="e">
        <f>(O53/O57)</f>
        <v>#DIV/0!</v>
      </c>
      <c r="P54" s="296"/>
      <c r="Q54" s="139" t="e">
        <f>(Q53/Q57)</f>
        <v>#DIV/0!</v>
      </c>
      <c r="R54" s="296"/>
      <c r="S54" s="139" t="e">
        <f>(S53/S57)</f>
        <v>#DIV/0!</v>
      </c>
      <c r="T54" s="296"/>
      <c r="U54" s="139" t="e">
        <f>(U53/U57)</f>
        <v>#DIV/0!</v>
      </c>
      <c r="V54" s="296"/>
      <c r="W54" s="139" t="e">
        <f>(W53/W57)</f>
        <v>#DIV/0!</v>
      </c>
      <c r="X54" s="296"/>
      <c r="Y54" s="140" t="e">
        <f>(Y53/Y57)</f>
        <v>#DIV/0!</v>
      </c>
      <c r="Z54" s="276" t="e">
        <f t="shared" ref="Z54:AN54" si="18">(Z53/Z57)</f>
        <v>#DIV/0!</v>
      </c>
      <c r="AA54" s="276" t="e">
        <f t="shared" si="18"/>
        <v>#DIV/0!</v>
      </c>
      <c r="AB54" s="140" t="e">
        <f t="shared" si="18"/>
        <v>#DIV/0!</v>
      </c>
      <c r="AC54" s="276" t="e">
        <f t="shared" si="18"/>
        <v>#DIV/0!</v>
      </c>
      <c r="AD54" s="276" t="e">
        <f t="shared" si="18"/>
        <v>#DIV/0!</v>
      </c>
      <c r="AE54" s="141" t="e">
        <f t="shared" si="18"/>
        <v>#DIV/0!</v>
      </c>
      <c r="AF54" s="141" t="e">
        <f t="shared" si="18"/>
        <v>#DIV/0!</v>
      </c>
      <c r="AG54" s="140" t="e">
        <f t="shared" si="18"/>
        <v>#DIV/0!</v>
      </c>
      <c r="AH54" s="276" t="e">
        <f t="shared" si="18"/>
        <v>#DIV/0!</v>
      </c>
      <c r="AI54" s="276" t="e">
        <f t="shared" si="18"/>
        <v>#DIV/0!</v>
      </c>
      <c r="AJ54" s="140" t="e">
        <f t="shared" si="18"/>
        <v>#DIV/0!</v>
      </c>
      <c r="AK54" s="276" t="e">
        <f t="shared" si="18"/>
        <v>#DIV/0!</v>
      </c>
      <c r="AL54" s="276" t="e">
        <f t="shared" si="18"/>
        <v>#DIV/0!</v>
      </c>
      <c r="AM54" s="141" t="e">
        <f t="shared" si="18"/>
        <v>#DIV/0!</v>
      </c>
      <c r="AN54" s="141" t="e">
        <f t="shared" si="18"/>
        <v>#DIV/0!</v>
      </c>
    </row>
    <row r="55" spans="1:40" s="144" customFormat="1" ht="15.75">
      <c r="A55" s="313"/>
      <c r="B55" s="305" t="s">
        <v>31</v>
      </c>
      <c r="C55" s="305"/>
      <c r="D55" s="305"/>
      <c r="E55" s="142">
        <f>E57-SUM(E49,E51,E53)</f>
        <v>0</v>
      </c>
      <c r="F55" s="296"/>
      <c r="G55" s="142">
        <f>G57-SUM(G49,G51,G53)</f>
        <v>0</v>
      </c>
      <c r="H55" s="296"/>
      <c r="I55" s="142">
        <f>I57-SUM(I49,I51,I53)</f>
        <v>0</v>
      </c>
      <c r="J55" s="296"/>
      <c r="K55" s="142">
        <f>K57-SUM(K49,K51,K53)</f>
        <v>0</v>
      </c>
      <c r="L55" s="296"/>
      <c r="M55" s="142">
        <f>M57-SUM(M49,M51,M53)</f>
        <v>0</v>
      </c>
      <c r="N55" s="296"/>
      <c r="O55" s="142">
        <f>O57-SUM(O49,O51,O53)</f>
        <v>0</v>
      </c>
      <c r="P55" s="296"/>
      <c r="Q55" s="142">
        <f>Q57-SUM(Q49,Q51,Q53)</f>
        <v>0</v>
      </c>
      <c r="R55" s="296"/>
      <c r="S55" s="142">
        <f>S57-SUM(S49,S51,S53)</f>
        <v>0</v>
      </c>
      <c r="T55" s="296"/>
      <c r="U55" s="142">
        <f>U57-SUM(U49,U51,U53)</f>
        <v>0</v>
      </c>
      <c r="V55" s="296"/>
      <c r="W55" s="142">
        <f>W57-SUM(W49,W51,W53)</f>
        <v>0</v>
      </c>
      <c r="X55" s="296"/>
      <c r="Y55" s="137">
        <f t="shared" ref="Y55:AN55" si="19">Y57-SUM(Y49,Y51,Y53)</f>
        <v>0</v>
      </c>
      <c r="Z55" s="142">
        <f t="shared" si="19"/>
        <v>0</v>
      </c>
      <c r="AA55" s="142">
        <f t="shared" si="19"/>
        <v>0</v>
      </c>
      <c r="AB55" s="137">
        <f t="shared" si="19"/>
        <v>0</v>
      </c>
      <c r="AC55" s="142">
        <f t="shared" si="19"/>
        <v>0</v>
      </c>
      <c r="AD55" s="142">
        <f t="shared" si="19"/>
        <v>0</v>
      </c>
      <c r="AE55" s="138">
        <f t="shared" si="19"/>
        <v>0</v>
      </c>
      <c r="AF55" s="138">
        <f t="shared" si="19"/>
        <v>0</v>
      </c>
      <c r="AG55" s="137">
        <f t="shared" si="19"/>
        <v>0</v>
      </c>
      <c r="AH55" s="142">
        <f t="shared" si="19"/>
        <v>0</v>
      </c>
      <c r="AI55" s="142">
        <f t="shared" si="19"/>
        <v>0</v>
      </c>
      <c r="AJ55" s="137">
        <f t="shared" si="19"/>
        <v>0</v>
      </c>
      <c r="AK55" s="142">
        <f t="shared" si="19"/>
        <v>0</v>
      </c>
      <c r="AL55" s="142">
        <f t="shared" si="19"/>
        <v>0</v>
      </c>
      <c r="AM55" s="138">
        <f t="shared" si="19"/>
        <v>0</v>
      </c>
      <c r="AN55" s="138">
        <f t="shared" si="19"/>
        <v>0</v>
      </c>
    </row>
    <row r="56" spans="1:40" s="144" customFormat="1">
      <c r="A56" s="313"/>
      <c r="B56" s="305"/>
      <c r="C56" s="305"/>
      <c r="D56" s="305"/>
      <c r="E56" s="139" t="e">
        <f>E55/E57</f>
        <v>#DIV/0!</v>
      </c>
      <c r="F56" s="296"/>
      <c r="G56" s="139" t="e">
        <f>G55/G57</f>
        <v>#DIV/0!</v>
      </c>
      <c r="H56" s="296"/>
      <c r="I56" s="139" t="e">
        <f>I55/I57</f>
        <v>#DIV/0!</v>
      </c>
      <c r="J56" s="296"/>
      <c r="K56" s="139" t="e">
        <f>K55/K57</f>
        <v>#DIV/0!</v>
      </c>
      <c r="L56" s="296"/>
      <c r="M56" s="139" t="e">
        <f>M55/M57</f>
        <v>#DIV/0!</v>
      </c>
      <c r="N56" s="296"/>
      <c r="O56" s="139" t="e">
        <f>O55/O57</f>
        <v>#DIV/0!</v>
      </c>
      <c r="P56" s="296"/>
      <c r="Q56" s="139" t="e">
        <f>Q55/Q57</f>
        <v>#DIV/0!</v>
      </c>
      <c r="R56" s="296"/>
      <c r="S56" s="139" t="e">
        <f>S55/S57</f>
        <v>#DIV/0!</v>
      </c>
      <c r="T56" s="296"/>
      <c r="U56" s="139" t="e">
        <f>U55/U57</f>
        <v>#DIV/0!</v>
      </c>
      <c r="V56" s="296"/>
      <c r="W56" s="139" t="e">
        <f>W55/W57</f>
        <v>#DIV/0!</v>
      </c>
      <c r="X56" s="296"/>
      <c r="Y56" s="140" t="e">
        <f>Y55/Y57</f>
        <v>#DIV/0!</v>
      </c>
      <c r="Z56" s="276" t="e">
        <f t="shared" ref="Z56:AN56" si="20">Z55/Z57</f>
        <v>#DIV/0!</v>
      </c>
      <c r="AA56" s="276" t="e">
        <f t="shared" si="20"/>
        <v>#DIV/0!</v>
      </c>
      <c r="AB56" s="140" t="e">
        <f t="shared" si="20"/>
        <v>#DIV/0!</v>
      </c>
      <c r="AC56" s="276" t="e">
        <f t="shared" si="20"/>
        <v>#DIV/0!</v>
      </c>
      <c r="AD56" s="276" t="e">
        <f t="shared" si="20"/>
        <v>#DIV/0!</v>
      </c>
      <c r="AE56" s="141" t="e">
        <f t="shared" si="20"/>
        <v>#DIV/0!</v>
      </c>
      <c r="AF56" s="141" t="e">
        <f t="shared" si="20"/>
        <v>#DIV/0!</v>
      </c>
      <c r="AG56" s="140" t="e">
        <f t="shared" si="20"/>
        <v>#DIV/0!</v>
      </c>
      <c r="AH56" s="276" t="e">
        <f t="shared" si="20"/>
        <v>#DIV/0!</v>
      </c>
      <c r="AI56" s="276" t="e">
        <f t="shared" si="20"/>
        <v>#DIV/0!</v>
      </c>
      <c r="AJ56" s="140" t="e">
        <f t="shared" si="20"/>
        <v>#DIV/0!</v>
      </c>
      <c r="AK56" s="276" t="e">
        <f t="shared" si="20"/>
        <v>#DIV/0!</v>
      </c>
      <c r="AL56" s="276" t="e">
        <f t="shared" si="20"/>
        <v>#DIV/0!</v>
      </c>
      <c r="AM56" s="141" t="e">
        <f t="shared" si="20"/>
        <v>#DIV/0!</v>
      </c>
      <c r="AN56" s="141" t="e">
        <f t="shared" si="20"/>
        <v>#DIV/0!</v>
      </c>
    </row>
    <row r="57" spans="1:40" s="144" customFormat="1" ht="15.75">
      <c r="A57" s="312" t="s">
        <v>32</v>
      </c>
      <c r="B57" s="312"/>
      <c r="C57" s="312"/>
      <c r="D57" s="312"/>
      <c r="E57" s="143">
        <f>COUNTA('MAKLUMAT MURID'!$B13:$C52)</f>
        <v>0</v>
      </c>
      <c r="F57" s="297"/>
      <c r="G57" s="143">
        <f>COUNTA('MAKLUMAT MURID'!$B13:$C52)</f>
        <v>0</v>
      </c>
      <c r="H57" s="297"/>
      <c r="I57" s="143">
        <f>COUNTA('MAKLUMAT MURID'!$B13:$C52)</f>
        <v>0</v>
      </c>
      <c r="J57" s="297"/>
      <c r="K57" s="143">
        <f>COUNTA('MAKLUMAT MURID'!$B13:$C52)</f>
        <v>0</v>
      </c>
      <c r="L57" s="297"/>
      <c r="M57" s="143">
        <f>COUNTA('MAKLUMAT MURID'!$B13:$C52)</f>
        <v>0</v>
      </c>
      <c r="N57" s="297"/>
      <c r="O57" s="143">
        <f>COUNTA('MAKLUMAT MURID'!$B13:$C52)</f>
        <v>0</v>
      </c>
      <c r="P57" s="297"/>
      <c r="Q57" s="143">
        <f>COUNTA('MAKLUMAT MURID'!$B13:$C52)</f>
        <v>0</v>
      </c>
      <c r="R57" s="297"/>
      <c r="S57" s="143">
        <f>COUNTA('MAKLUMAT MURID'!$B13:$C52)</f>
        <v>0</v>
      </c>
      <c r="T57" s="297"/>
      <c r="U57" s="143">
        <f>COUNTA('MAKLUMAT MURID'!$B13:$C52)</f>
        <v>0</v>
      </c>
      <c r="V57" s="297"/>
      <c r="W57" s="143">
        <f>COUNTA('MAKLUMAT MURID'!$B13:$C52)</f>
        <v>0</v>
      </c>
      <c r="X57" s="297"/>
      <c r="Y57" s="143">
        <f>COUNTA('MAKLUMAT MURID'!$B13:$C52)</f>
        <v>0</v>
      </c>
      <c r="Z57" s="143">
        <f>'MAKLUMAT MURID'!$G$58</f>
        <v>0</v>
      </c>
      <c r="AA57" s="143">
        <f>'MAKLUMAT MURID'!$G$57</f>
        <v>0</v>
      </c>
      <c r="AB57" s="143">
        <f>COUNTA('MAKLUMAT MURID'!$B13:$C52)</f>
        <v>0</v>
      </c>
      <c r="AC57" s="143">
        <f>'MAKLUMAT MURID'!$G$58</f>
        <v>0</v>
      </c>
      <c r="AD57" s="143">
        <f>'MAKLUMAT MURID'!$G$57</f>
        <v>0</v>
      </c>
      <c r="AE57" s="143">
        <f>'MAKLUMAT MURID'!$G$58</f>
        <v>0</v>
      </c>
      <c r="AF57" s="143">
        <f>'MAKLUMAT MURID'!$G$57</f>
        <v>0</v>
      </c>
      <c r="AG57" s="143">
        <f>COUNTA('MAKLUMAT MURID'!$B13:$C52)</f>
        <v>0</v>
      </c>
      <c r="AH57" s="143">
        <f>'MAKLUMAT MURID'!$G$58</f>
        <v>0</v>
      </c>
      <c r="AI57" s="143">
        <f>'MAKLUMAT MURID'!$G$57</f>
        <v>0</v>
      </c>
      <c r="AJ57" s="143">
        <f>COUNTA('MAKLUMAT MURID'!$B13:$C52)</f>
        <v>0</v>
      </c>
      <c r="AK57" s="143">
        <f>'MAKLUMAT MURID'!$G$58</f>
        <v>0</v>
      </c>
      <c r="AL57" s="143">
        <f>'MAKLUMAT MURID'!$G$57</f>
        <v>0</v>
      </c>
      <c r="AM57" s="143">
        <f>'MAKLUMAT MURID'!$G$58</f>
        <v>0</v>
      </c>
      <c r="AN57" s="143">
        <f>'MAKLUMAT MURID'!$G$57</f>
        <v>0</v>
      </c>
    </row>
    <row r="58" spans="1:40" ht="15.75">
      <c r="A58" s="41"/>
      <c r="B58" s="42"/>
      <c r="C58" s="42"/>
      <c r="D58" s="42"/>
      <c r="E58" s="30"/>
      <c r="F58" s="30"/>
      <c r="G58" s="43"/>
      <c r="H58" s="43"/>
      <c r="I58" s="43"/>
      <c r="J58" s="43"/>
      <c r="K58" s="43"/>
      <c r="L58" s="43"/>
      <c r="M58" s="43"/>
      <c r="N58" s="43"/>
      <c r="O58" s="43"/>
      <c r="P58" s="43"/>
      <c r="Q58" s="43"/>
      <c r="R58" s="43"/>
      <c r="S58" s="43"/>
      <c r="T58" s="43"/>
      <c r="U58" s="43"/>
      <c r="V58" s="43"/>
      <c r="W58" s="43"/>
      <c r="X58" s="43"/>
    </row>
    <row r="59" spans="1:40" ht="15.75">
      <c r="A59" s="41"/>
      <c r="B59" s="44"/>
      <c r="C59" s="44"/>
      <c r="D59" s="45"/>
      <c r="E59" s="30"/>
      <c r="F59" s="30"/>
      <c r="G59" s="30"/>
      <c r="H59" s="30"/>
      <c r="I59" s="30"/>
      <c r="J59" s="30"/>
      <c r="K59" s="30"/>
      <c r="L59" s="30"/>
      <c r="M59" s="30"/>
      <c r="N59" s="30"/>
      <c r="O59" s="30"/>
      <c r="P59" s="30"/>
      <c r="Q59" s="30"/>
      <c r="R59" s="30"/>
      <c r="S59" s="30"/>
      <c r="T59" s="30"/>
      <c r="U59" s="30"/>
      <c r="V59" s="30"/>
      <c r="W59" s="30"/>
      <c r="X59" s="30"/>
    </row>
    <row r="60" spans="1:40" ht="15.75">
      <c r="A60" s="41"/>
      <c r="B60" s="44"/>
      <c r="C60" s="46"/>
      <c r="D60" s="47"/>
      <c r="E60" s="33"/>
      <c r="F60" s="33"/>
      <c r="G60" s="33"/>
      <c r="H60" s="33"/>
      <c r="I60" s="33"/>
      <c r="J60" s="33"/>
      <c r="K60" s="33"/>
      <c r="L60" s="33"/>
      <c r="M60" s="33"/>
      <c r="N60" s="33"/>
      <c r="O60" s="33"/>
      <c r="P60" s="33"/>
      <c r="Q60" s="33"/>
      <c r="R60" s="33"/>
      <c r="S60" s="33"/>
      <c r="T60" s="33"/>
      <c r="U60" s="33"/>
      <c r="V60" s="33"/>
      <c r="W60" s="33"/>
      <c r="X60" s="33"/>
    </row>
    <row r="61" spans="1:40" ht="18">
      <c r="A61" s="24"/>
      <c r="B61" s="28"/>
      <c r="C61" s="34"/>
      <c r="D61" s="35"/>
      <c r="E61" s="36"/>
      <c r="F61" s="36"/>
      <c r="G61" s="37"/>
      <c r="H61" s="37"/>
      <c r="I61" s="37"/>
      <c r="J61" s="37"/>
      <c r="K61" s="27"/>
      <c r="L61" s="27"/>
      <c r="M61" s="27"/>
      <c r="N61" s="27"/>
      <c r="O61" s="27"/>
      <c r="P61" s="27"/>
      <c r="Q61" s="25"/>
      <c r="R61" s="25"/>
      <c r="S61" s="27"/>
      <c r="T61" s="27"/>
      <c r="U61" s="27"/>
      <c r="V61" s="27"/>
      <c r="W61" s="27"/>
      <c r="X61" s="27"/>
    </row>
  </sheetData>
  <sheetProtection password="D94E" sheet="1" objects="1" scenarios="1"/>
  <mergeCells count="54">
    <mergeCell ref="AG2:AN3"/>
    <mergeCell ref="AG4:AN4"/>
    <mergeCell ref="AG5:AG6"/>
    <mergeCell ref="AH5:AI5"/>
    <mergeCell ref="AJ5:AJ6"/>
    <mergeCell ref="AK5:AL5"/>
    <mergeCell ref="AM5:AN5"/>
    <mergeCell ref="AG7:AN7"/>
    <mergeCell ref="AE5:AF5"/>
    <mergeCell ref="Y5:Y6"/>
    <mergeCell ref="Z5:AA5"/>
    <mergeCell ref="AB5:AB6"/>
    <mergeCell ref="AC5:AD5"/>
    <mergeCell ref="Y7:AF7"/>
    <mergeCell ref="W5:X6"/>
    <mergeCell ref="Q5:R6"/>
    <mergeCell ref="S5:T6"/>
    <mergeCell ref="U5:V6"/>
    <mergeCell ref="Y2:AF3"/>
    <mergeCell ref="Y4:AF4"/>
    <mergeCell ref="Q2:X2"/>
    <mergeCell ref="Q3:T4"/>
    <mergeCell ref="U3:X4"/>
    <mergeCell ref="A57:D57"/>
    <mergeCell ref="A49:A56"/>
    <mergeCell ref="B49:D50"/>
    <mergeCell ref="B51:D52"/>
    <mergeCell ref="B53:D54"/>
    <mergeCell ref="B55:D56"/>
    <mergeCell ref="D2:D7"/>
    <mergeCell ref="E3:H4"/>
    <mergeCell ref="I3:L4"/>
    <mergeCell ref="A1:L1"/>
    <mergeCell ref="E2:P2"/>
    <mergeCell ref="A2:A7"/>
    <mergeCell ref="B2:B7"/>
    <mergeCell ref="C2:C7"/>
    <mergeCell ref="M3:P4"/>
    <mergeCell ref="E5:F6"/>
    <mergeCell ref="G5:H6"/>
    <mergeCell ref="I5:J6"/>
    <mergeCell ref="K5:L6"/>
    <mergeCell ref="M5:N6"/>
    <mergeCell ref="O5:P6"/>
    <mergeCell ref="F49:F57"/>
    <mergeCell ref="H49:H57"/>
    <mergeCell ref="J49:J57"/>
    <mergeCell ref="L49:L57"/>
    <mergeCell ref="N49:N57"/>
    <mergeCell ref="P49:P57"/>
    <mergeCell ref="R49:R57"/>
    <mergeCell ref="T49:T57"/>
    <mergeCell ref="V49:V57"/>
    <mergeCell ref="X49:X57"/>
  </mergeCells>
  <dataValidations count="2">
    <dataValidation type="whole" allowBlank="1" showErrorMessage="1" errorTitle="TAHAP PENGUASAAN" error="Sila Berikan Nilai Antara 1 hingga 3 Sahaja. Terima Kasih" sqref="AM49 AE49 AG8:AG47 AB8:AB47 Y8:Y47 AJ8:AJ47">
      <formula1>1</formula1>
      <formula2>3</formula2>
    </dataValidation>
    <dataValidation allowBlank="1" showErrorMessage="1" errorTitle="TAHAP PENGUASAAN" error="Sila Berikan Nilai Antara 1 hingga 3 Sahaja. Terima Kasih" sqref="J8:J47 L8:L47 N8:N47 P8:P47 R8:R47 T8:T47 V8:V47 F8:F47 AC8:AD47 X8:X47 Z8:AA47 AH8:AI47 H8:H47 AK8:AL47"/>
  </dataValidations>
  <pageMargins left="0.7" right="0.7" top="0.75" bottom="0.75" header="0.3" footer="0.3"/>
  <pageSetup paperSize="9" orientation="portrait" horizontalDpi="4294967293" r:id="rId1"/>
  <legacyDrawing r:id="rId2"/>
  <extLst>
    <ext xmlns:x14="http://schemas.microsoft.com/office/spreadsheetml/2009/9/main" uri="{CCE6A557-97BC-4b89-ADB6-D9C93CAAB3DF}">
      <x14:dataValidations xmlns:xm="http://schemas.microsoft.com/office/excel/2006/main" count="1">
        <x14:dataValidation type="list" allowBlank="1" showErrorMessage="1" errorTitle="TAHAP PENGUASAAN" error="Sila Berikan Nilai Antara 1 hingga 3 Sahaja. Terima Kasih">
          <x14:formula1>
            <xm:f>Configuration!$C$12:$C$14</xm:f>
          </x14:formula1>
          <xm:sqref>E8:E47 S8:S47 I8:I47 G8:G47 M8:M47 O8:O47 Q8:Q47 K8:K47 W8:W47 U8:U47 AE8:AF47 AM8:AN47</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R61"/>
  <sheetViews>
    <sheetView zoomScale="50" zoomScaleNormal="50" workbookViewId="0">
      <selection activeCell="AR43" sqref="AR43:AR47"/>
    </sheetView>
  </sheetViews>
  <sheetFormatPr defaultRowHeight="15"/>
  <cols>
    <col min="1" max="1" width="4.5703125" customWidth="1"/>
    <col min="2" max="2" width="42.42578125" customWidth="1"/>
    <col min="3" max="3" width="8.140625" customWidth="1"/>
    <col min="4" max="4" width="8.28515625" customWidth="1"/>
    <col min="5" max="28" width="8.42578125" customWidth="1"/>
    <col min="30" max="31" width="9.140625" hidden="1" customWidth="1"/>
    <col min="33" max="34" width="9.140625" hidden="1" customWidth="1"/>
    <col min="38" max="38" width="9.140625" hidden="1" customWidth="1"/>
    <col min="39" max="39" width="10.5703125" hidden="1" customWidth="1"/>
    <col min="41" max="41" width="9.140625" hidden="1" customWidth="1"/>
    <col min="42" max="42" width="11.140625" hidden="1" customWidth="1"/>
  </cols>
  <sheetData>
    <row r="1" spans="1:44" ht="46.5" customHeight="1">
      <c r="A1" s="336" t="s">
        <v>431</v>
      </c>
      <c r="B1" s="336"/>
      <c r="C1" s="336"/>
      <c r="D1" s="336"/>
      <c r="E1" s="336"/>
      <c r="F1" s="336"/>
      <c r="G1" s="336"/>
      <c r="H1" s="336"/>
      <c r="I1" s="22"/>
      <c r="J1" s="22"/>
      <c r="K1" s="22"/>
      <c r="L1" s="22"/>
      <c r="M1" s="22"/>
      <c r="N1" s="22"/>
      <c r="O1" s="22"/>
      <c r="P1" s="22"/>
      <c r="Q1" s="22"/>
      <c r="R1" s="22"/>
      <c r="S1" s="22"/>
      <c r="T1" s="22"/>
      <c r="U1" s="22"/>
      <c r="V1" s="22"/>
      <c r="W1" s="22"/>
      <c r="X1" s="22"/>
      <c r="Y1" s="22"/>
      <c r="Z1" s="22"/>
      <c r="AA1" s="22"/>
      <c r="AB1" s="22"/>
    </row>
    <row r="2" spans="1:44" ht="31.5" customHeight="1">
      <c r="A2" s="324" t="s">
        <v>17</v>
      </c>
      <c r="B2" s="324" t="s">
        <v>18</v>
      </c>
      <c r="C2" s="324" t="s">
        <v>19</v>
      </c>
      <c r="D2" s="328" t="s">
        <v>12</v>
      </c>
      <c r="E2" s="316" t="s">
        <v>354</v>
      </c>
      <c r="F2" s="317"/>
      <c r="G2" s="317"/>
      <c r="H2" s="317"/>
      <c r="I2" s="317"/>
      <c r="J2" s="317"/>
      <c r="K2" s="317"/>
      <c r="L2" s="317"/>
      <c r="M2" s="317"/>
      <c r="N2" s="317"/>
      <c r="O2" s="317"/>
      <c r="P2" s="317"/>
      <c r="Q2" s="317"/>
      <c r="R2" s="317"/>
      <c r="S2" s="317"/>
      <c r="T2" s="317"/>
      <c r="U2" s="317"/>
      <c r="V2" s="317"/>
      <c r="W2" s="317"/>
      <c r="X2" s="317"/>
      <c r="Y2" s="316" t="s">
        <v>355</v>
      </c>
      <c r="Z2" s="317"/>
      <c r="AA2" s="317"/>
      <c r="AB2" s="372"/>
      <c r="AC2" s="292" t="s">
        <v>378</v>
      </c>
      <c r="AD2" s="292"/>
      <c r="AE2" s="292"/>
      <c r="AF2" s="292"/>
      <c r="AG2" s="292"/>
      <c r="AH2" s="292"/>
      <c r="AI2" s="292"/>
      <c r="AJ2" s="292"/>
      <c r="AK2" s="292" t="s">
        <v>378</v>
      </c>
      <c r="AL2" s="292"/>
      <c r="AM2" s="292"/>
      <c r="AN2" s="292"/>
      <c r="AO2" s="292"/>
      <c r="AP2" s="292"/>
      <c r="AQ2" s="292"/>
      <c r="AR2" s="292"/>
    </row>
    <row r="3" spans="1:44" ht="30" customHeight="1">
      <c r="A3" s="324"/>
      <c r="B3" s="324"/>
      <c r="C3" s="324"/>
      <c r="D3" s="328"/>
      <c r="E3" s="357" t="s">
        <v>113</v>
      </c>
      <c r="F3" s="358"/>
      <c r="G3" s="358"/>
      <c r="H3" s="363"/>
      <c r="I3" s="357" t="s">
        <v>114</v>
      </c>
      <c r="J3" s="358"/>
      <c r="K3" s="358"/>
      <c r="L3" s="363"/>
      <c r="M3" s="357" t="s">
        <v>115</v>
      </c>
      <c r="N3" s="358"/>
      <c r="O3" s="358"/>
      <c r="P3" s="363"/>
      <c r="Q3" s="357" t="s">
        <v>116</v>
      </c>
      <c r="R3" s="358"/>
      <c r="S3" s="358"/>
      <c r="T3" s="363"/>
      <c r="U3" s="357" t="s">
        <v>117</v>
      </c>
      <c r="V3" s="358"/>
      <c r="W3" s="358"/>
      <c r="X3" s="363"/>
      <c r="Y3" s="357" t="s">
        <v>118</v>
      </c>
      <c r="Z3" s="358"/>
      <c r="AA3" s="358"/>
      <c r="AB3" s="363"/>
      <c r="AC3" s="292"/>
      <c r="AD3" s="292"/>
      <c r="AE3" s="292"/>
      <c r="AF3" s="292"/>
      <c r="AG3" s="292"/>
      <c r="AH3" s="292"/>
      <c r="AI3" s="292"/>
      <c r="AJ3" s="292"/>
      <c r="AK3" s="292"/>
      <c r="AL3" s="292"/>
      <c r="AM3" s="292"/>
      <c r="AN3" s="292"/>
      <c r="AO3" s="292"/>
      <c r="AP3" s="292"/>
      <c r="AQ3" s="292"/>
      <c r="AR3" s="292"/>
    </row>
    <row r="4" spans="1:44" ht="30" customHeight="1">
      <c r="A4" s="324"/>
      <c r="B4" s="324"/>
      <c r="C4" s="324"/>
      <c r="D4" s="328"/>
      <c r="E4" s="361"/>
      <c r="F4" s="362"/>
      <c r="G4" s="362"/>
      <c r="H4" s="365"/>
      <c r="I4" s="361"/>
      <c r="J4" s="362"/>
      <c r="K4" s="362"/>
      <c r="L4" s="365"/>
      <c r="M4" s="361"/>
      <c r="N4" s="362"/>
      <c r="O4" s="362"/>
      <c r="P4" s="365"/>
      <c r="Q4" s="361"/>
      <c r="R4" s="362"/>
      <c r="S4" s="362"/>
      <c r="T4" s="365"/>
      <c r="U4" s="361"/>
      <c r="V4" s="362"/>
      <c r="W4" s="362"/>
      <c r="X4" s="365"/>
      <c r="Y4" s="361"/>
      <c r="Z4" s="362"/>
      <c r="AA4" s="362"/>
      <c r="AB4" s="365"/>
      <c r="AC4" s="292" t="s">
        <v>446</v>
      </c>
      <c r="AD4" s="292"/>
      <c r="AE4" s="292"/>
      <c r="AF4" s="292"/>
      <c r="AG4" s="292"/>
      <c r="AH4" s="292"/>
      <c r="AI4" s="292"/>
      <c r="AJ4" s="292"/>
      <c r="AK4" s="292" t="s">
        <v>447</v>
      </c>
      <c r="AL4" s="292"/>
      <c r="AM4" s="292"/>
      <c r="AN4" s="292"/>
      <c r="AO4" s="292"/>
      <c r="AP4" s="292"/>
      <c r="AQ4" s="292"/>
      <c r="AR4" s="292"/>
    </row>
    <row r="5" spans="1:44" ht="30" customHeight="1">
      <c r="A5" s="324"/>
      <c r="B5" s="324"/>
      <c r="C5" s="324"/>
      <c r="D5" s="328"/>
      <c r="E5" s="298" t="s">
        <v>23</v>
      </c>
      <c r="F5" s="299"/>
      <c r="G5" s="306" t="s">
        <v>24</v>
      </c>
      <c r="H5" s="307"/>
      <c r="I5" s="298" t="s">
        <v>23</v>
      </c>
      <c r="J5" s="299"/>
      <c r="K5" s="306" t="s">
        <v>24</v>
      </c>
      <c r="L5" s="307"/>
      <c r="M5" s="298" t="s">
        <v>23</v>
      </c>
      <c r="N5" s="299"/>
      <c r="O5" s="306" t="s">
        <v>24</v>
      </c>
      <c r="P5" s="307"/>
      <c r="Q5" s="298" t="s">
        <v>23</v>
      </c>
      <c r="R5" s="299"/>
      <c r="S5" s="306" t="s">
        <v>24</v>
      </c>
      <c r="T5" s="307"/>
      <c r="U5" s="298" t="s">
        <v>23</v>
      </c>
      <c r="V5" s="299"/>
      <c r="W5" s="306" t="s">
        <v>24</v>
      </c>
      <c r="X5" s="307"/>
      <c r="Y5" s="298" t="s">
        <v>23</v>
      </c>
      <c r="Z5" s="299"/>
      <c r="AA5" s="306" t="s">
        <v>24</v>
      </c>
      <c r="AB5" s="307"/>
      <c r="AC5" s="330" t="s">
        <v>297</v>
      </c>
      <c r="AD5" s="293" t="s">
        <v>297</v>
      </c>
      <c r="AE5" s="294"/>
      <c r="AF5" s="292" t="s">
        <v>14</v>
      </c>
      <c r="AG5" s="293" t="s">
        <v>14</v>
      </c>
      <c r="AH5" s="294"/>
      <c r="AI5" s="321" t="s">
        <v>155</v>
      </c>
      <c r="AJ5" s="322"/>
      <c r="AK5" s="330" t="s">
        <v>297</v>
      </c>
      <c r="AL5" s="293" t="s">
        <v>297</v>
      </c>
      <c r="AM5" s="294"/>
      <c r="AN5" s="292" t="s">
        <v>14</v>
      </c>
      <c r="AO5" s="293" t="s">
        <v>14</v>
      </c>
      <c r="AP5" s="294"/>
      <c r="AQ5" s="321" t="s">
        <v>155</v>
      </c>
      <c r="AR5" s="322"/>
    </row>
    <row r="6" spans="1:44" ht="30" customHeight="1">
      <c r="A6" s="324"/>
      <c r="B6" s="324"/>
      <c r="C6" s="324"/>
      <c r="D6" s="328"/>
      <c r="E6" s="300"/>
      <c r="F6" s="301"/>
      <c r="G6" s="308"/>
      <c r="H6" s="309"/>
      <c r="I6" s="300"/>
      <c r="J6" s="301"/>
      <c r="K6" s="308"/>
      <c r="L6" s="309"/>
      <c r="M6" s="300"/>
      <c r="N6" s="301"/>
      <c r="O6" s="308"/>
      <c r="P6" s="309"/>
      <c r="Q6" s="300"/>
      <c r="R6" s="301"/>
      <c r="S6" s="308"/>
      <c r="T6" s="309"/>
      <c r="U6" s="300"/>
      <c r="V6" s="301"/>
      <c r="W6" s="308"/>
      <c r="X6" s="309"/>
      <c r="Y6" s="300"/>
      <c r="Z6" s="301"/>
      <c r="AA6" s="308"/>
      <c r="AB6" s="309"/>
      <c r="AC6" s="331"/>
      <c r="AD6" s="72" t="s">
        <v>26</v>
      </c>
      <c r="AE6" s="72" t="s">
        <v>27</v>
      </c>
      <c r="AF6" s="292"/>
      <c r="AG6" s="72" t="s">
        <v>26</v>
      </c>
      <c r="AH6" s="72" t="s">
        <v>27</v>
      </c>
      <c r="AI6" s="66" t="s">
        <v>26</v>
      </c>
      <c r="AJ6" s="70" t="s">
        <v>27</v>
      </c>
      <c r="AK6" s="331"/>
      <c r="AL6" s="72" t="s">
        <v>26</v>
      </c>
      <c r="AM6" s="72" t="s">
        <v>27</v>
      </c>
      <c r="AN6" s="292"/>
      <c r="AO6" s="72" t="s">
        <v>26</v>
      </c>
      <c r="AP6" s="72" t="s">
        <v>27</v>
      </c>
      <c r="AQ6" s="66" t="s">
        <v>26</v>
      </c>
      <c r="AR6" s="70" t="s">
        <v>27</v>
      </c>
    </row>
    <row r="7" spans="1:44" ht="15.75" customHeight="1">
      <c r="A7" s="324"/>
      <c r="B7" s="324"/>
      <c r="C7" s="324"/>
      <c r="D7" s="328"/>
      <c r="E7" s="122" t="s">
        <v>25</v>
      </c>
      <c r="F7" s="122" t="s">
        <v>262</v>
      </c>
      <c r="G7" s="122" t="s">
        <v>25</v>
      </c>
      <c r="H7" s="122" t="s">
        <v>262</v>
      </c>
      <c r="I7" s="122" t="s">
        <v>25</v>
      </c>
      <c r="J7" s="122" t="s">
        <v>262</v>
      </c>
      <c r="K7" s="122" t="s">
        <v>25</v>
      </c>
      <c r="L7" s="122" t="s">
        <v>262</v>
      </c>
      <c r="M7" s="122" t="s">
        <v>25</v>
      </c>
      <c r="N7" s="122" t="s">
        <v>262</v>
      </c>
      <c r="O7" s="122" t="s">
        <v>25</v>
      </c>
      <c r="P7" s="122" t="s">
        <v>262</v>
      </c>
      <c r="Q7" s="122" t="s">
        <v>25</v>
      </c>
      <c r="R7" s="122" t="s">
        <v>262</v>
      </c>
      <c r="S7" s="122" t="s">
        <v>25</v>
      </c>
      <c r="T7" s="122" t="s">
        <v>262</v>
      </c>
      <c r="U7" s="122" t="s">
        <v>25</v>
      </c>
      <c r="V7" s="122" t="s">
        <v>262</v>
      </c>
      <c r="W7" s="122" t="s">
        <v>25</v>
      </c>
      <c r="X7" s="122" t="s">
        <v>262</v>
      </c>
      <c r="Y7" s="122" t="s">
        <v>25</v>
      </c>
      <c r="Z7" s="122" t="s">
        <v>262</v>
      </c>
      <c r="AA7" s="122" t="s">
        <v>25</v>
      </c>
      <c r="AB7" s="122" t="s">
        <v>262</v>
      </c>
      <c r="AC7" s="373" t="s">
        <v>306</v>
      </c>
      <c r="AD7" s="374"/>
      <c r="AE7" s="374"/>
      <c r="AF7" s="374"/>
      <c r="AG7" s="374"/>
      <c r="AH7" s="374"/>
      <c r="AI7" s="374"/>
      <c r="AJ7" s="375"/>
      <c r="AK7" s="373" t="s">
        <v>306</v>
      </c>
      <c r="AL7" s="374"/>
      <c r="AM7" s="374"/>
      <c r="AN7" s="374"/>
      <c r="AO7" s="374"/>
      <c r="AP7" s="374"/>
      <c r="AQ7" s="374"/>
      <c r="AR7" s="375"/>
    </row>
    <row r="8" spans="1:44" s="228" customFormat="1" ht="45" customHeight="1">
      <c r="A8" s="226">
        <f>'MAKLUMAT MURID'!A13</f>
        <v>1</v>
      </c>
      <c r="B8" s="225">
        <f>VLOOKUP(A8,'MAKLUMAT MURID'!$A$13:$I$52,2,FALSE)</f>
        <v>0</v>
      </c>
      <c r="C8" s="226" t="str">
        <f>VLOOKUP(A8,'MAKLUMAT MURID'!$A$13:$I$52,6,FALSE)</f>
        <v/>
      </c>
      <c r="D8" s="226">
        <f>VLOOKUP(A8,'MAKLUMAT MURID'!$A$13:$I$52,5,FALSE)</f>
        <v>0</v>
      </c>
      <c r="E8" s="38"/>
      <c r="F8" s="134"/>
      <c r="G8" s="38"/>
      <c r="H8" s="134"/>
      <c r="I8" s="38"/>
      <c r="J8" s="134"/>
      <c r="K8" s="38"/>
      <c r="L8" s="134"/>
      <c r="M8" s="38"/>
      <c r="N8" s="134"/>
      <c r="O8" s="38"/>
      <c r="P8" s="134"/>
      <c r="Q8" s="38"/>
      <c r="R8" s="134"/>
      <c r="S8" s="38"/>
      <c r="T8" s="134"/>
      <c r="U8" s="38"/>
      <c r="V8" s="134"/>
      <c r="W8" s="38"/>
      <c r="X8" s="134"/>
      <c r="Y8" s="38"/>
      <c r="Z8" s="134"/>
      <c r="AA8" s="38"/>
      <c r="AB8" s="134"/>
      <c r="AC8" s="127" t="str">
        <f>IF(AND(AD8="",AE8=""),"",AVERAGE(AD8:AE8))</f>
        <v/>
      </c>
      <c r="AD8" s="125" t="str">
        <f>IF($C8=AD$6,IF(SUM(E8,I8,M8,Q8,U8)=0,"",IF(AND(AVERAGE(E8,I8,M8,Q8,U8)&gt;=1,AVERAGE(E8,I8,M8,Q8,U8)&lt;=1.6),1,IF(AND(AVERAGE(E8,I8,M8,Q8,U8)&gt;1.6,AVERAGE(E8,I8,M8,Q8,U8)&lt;=2.6),2,IF(AND(AVERAGE(E8,I8,M8,Q8,U8)&gt;2.6,AVERAGE(E8,I8,M8,Q8,U8)&lt;=3),3)))),"")</f>
        <v/>
      </c>
      <c r="AE8" s="125" t="str">
        <f>IF($C8=AE$6,IF(SUM(E8,I8,M8,Q8,U8)=0,"",IF(AND(AVERAGE(E8,I8,M8,Q8,U8)&gt;=1,AVERAGE(E8,I8,M8,Q8,U8)&lt;=1.6),1,IF(AND(AVERAGE(E8,I8,M8,Q8,U8)&gt;1.6,AVERAGE(E8,I8,M8,Q8,U8)&lt;=2.6),2,IF(AND(AVERAGE(E8,I8,M8,Q8,U8)&gt;2.6,AVERAGE(E8,I8,M8,Q8,U8)&lt;=3),3)))),"")</f>
        <v/>
      </c>
      <c r="AF8" s="127" t="str">
        <f>IF(AND(AG8="",AH8=""),"",AVERAGE(AG8:AH8))</f>
        <v/>
      </c>
      <c r="AG8" s="125" t="str">
        <f>IF($C8=AG$6,IF(SUM(Y8)=0,"",IF(AND(AVERAGE(Y8)&gt;=1,AVERAGE(Y8)&lt;=1.6),1,IF(AND(AVERAGE(Y8)&gt;1.6,AVERAGE(Y8)&lt;=2.6),2,IF(AND(AVERAGE(Y8)&gt;2.6,AVERAGE(Y8)&lt;=3),3)))),"")</f>
        <v/>
      </c>
      <c r="AH8" s="125" t="str">
        <f>IF($C8=AH$6,IF(SUM(Y8)=0,"",IF(AND(AVERAGE(Y8)&gt;=1,AVERAGE(Y8)&lt;=1.6),1,IF(AND(AVERAGE(Y8)&gt;1.6,AVERAGE(Y8)&lt;=2.6),2,IF(AND(AVERAGE(Y8)&gt;2.6,AVERAGE(Y8)&lt;=3),3)))),"")</f>
        <v/>
      </c>
      <c r="AI8" s="227"/>
      <c r="AJ8" s="227"/>
      <c r="AK8" s="127" t="str">
        <f>IF(AND(AL8="",AM8=""),"",AVERAGE(AL8:AM8))</f>
        <v/>
      </c>
      <c r="AL8" s="125" t="str">
        <f>IF($C8=AL$6,IF(SUM(G8,K8,O8,S8,W8)=0,"",IF(AND(AVERAGE(G8,K8,O8,S8,W8)&gt;=1,AVERAGE(G8,K8,O8,S8,W8)&lt;=1.6),1,IF(AND(AVERAGE(G8,K8,O8,S8,W8)&gt;1.6,AVERAGE(G8,K8,O8,S8,W8)&lt;=2.6),2,IF(AND(AVERAGEE(G8,K8,O8,S8,W8)&gt;2.6,AVERAGE(G8,K8,O8,S8,W8)&lt;=3),3)))),"")</f>
        <v/>
      </c>
      <c r="AM8" s="125" t="str">
        <f>IF($C8=AM$6,IF(SUM(G8,K8,O8,S8,W8)=0,"",IF(AND(AVERAGE(G8,K8,O8,S8,W8)&gt;=1,AVERAGE(G8,K8,O8,S8,W8)&lt;=1.6),1,IF(AND(AVERAGE(G8,K8,O8,S8,W8)&gt;1.6,AVERAGE(G8,K8,O8,S8,W8)&lt;=2.6),2,IF(AND(AVERAGE(G8,K8,O8,S8,W8)&gt;2.6,AVERAGE(G8,K8,O8,S8,W8)&lt;=3),3)))),"")</f>
        <v/>
      </c>
      <c r="AN8" s="127" t="str">
        <f>IF(AND(AO8="",AP8=""),"",AVERAGE(AO8:AP8))</f>
        <v/>
      </c>
      <c r="AO8" s="125" t="str">
        <f>IF($C8=AO$6,IF(SUM(AA8)=0,"",IF(AND(AVERAGE(AA8)&gt;=1,AVERAGE(AA8)&lt;=1.6),1,IF(AND(AVERAGE(AA8)&gt;1.6,AVERAGE(AA8)&lt;=2.6),2,IF(AND(AVERAGEE(AA8)&gt;2.6,AVERAGE(AA8)&lt;=3),3)))),"")</f>
        <v/>
      </c>
      <c r="AP8" s="125" t="str">
        <f>IF($C8=AP$6,IF(SUM(AA8)=0,"",IF(AND(AVERAGE(AA8)&gt;=1,AVERAGE(AA8)&lt;=1.6),1,IF(AND(AVERAGE(AA8)&gt;1.6,AVERAGE(AA8)&lt;=2.6),2,IF(AND(AVERAGE(AA8)&gt;2.6,AVERAGE(AA8)&lt;=3),3)))),"")</f>
        <v/>
      </c>
      <c r="AQ8" s="227"/>
      <c r="AR8" s="227"/>
    </row>
    <row r="9" spans="1:44" s="228" customFormat="1" ht="45" customHeight="1">
      <c r="A9" s="226">
        <f>'MAKLUMAT MURID'!A14</f>
        <v>2</v>
      </c>
      <c r="B9" s="225">
        <f>VLOOKUP(A9,'MAKLUMAT MURID'!$A$13:$I$52,2,FALSE)</f>
        <v>0</v>
      </c>
      <c r="C9" s="226" t="str">
        <f>VLOOKUP(A9,'MAKLUMAT MURID'!$A$13:$I$52,6,FALSE)</f>
        <v/>
      </c>
      <c r="D9" s="226">
        <f>VLOOKUP(A9,'MAKLUMAT MURID'!$A$13:$I$52,5,FALSE)</f>
        <v>0</v>
      </c>
      <c r="E9" s="38"/>
      <c r="F9" s="134"/>
      <c r="G9" s="38"/>
      <c r="H9" s="134"/>
      <c r="I9" s="38"/>
      <c r="J9" s="134"/>
      <c r="K9" s="38"/>
      <c r="L9" s="134"/>
      <c r="M9" s="38"/>
      <c r="N9" s="134"/>
      <c r="O9" s="38"/>
      <c r="P9" s="134"/>
      <c r="Q9" s="38"/>
      <c r="R9" s="134"/>
      <c r="S9" s="38"/>
      <c r="T9" s="134"/>
      <c r="U9" s="38"/>
      <c r="V9" s="134"/>
      <c r="W9" s="38"/>
      <c r="X9" s="134"/>
      <c r="Y9" s="38"/>
      <c r="Z9" s="134"/>
      <c r="AA9" s="38"/>
      <c r="AB9" s="134"/>
      <c r="AC9" s="127" t="str">
        <f t="shared" ref="AC9:AC47" si="0">IF(AND(AD9="",AE9=""),"",AVERAGE(AD9:AE9))</f>
        <v/>
      </c>
      <c r="AD9" s="125" t="str">
        <f t="shared" ref="AD9:AD47" si="1">IF($C9=AD$6,IF(SUM(E9,I9,M9,Q9,U9)=0,"",IF(AND(AVERAGE(E9,I9,M9,Q9,U9)&gt;=1,AVERAGE(E9,I9,M9,Q9,U9)&lt;=1.6),1,IF(AND(AVERAGE(E9,I9,M9,Q9,U9)&gt;1.6,AVERAGE(E9,I9,M9,Q9,U9)&lt;=2.6),2,IF(AND(AVERAGE(E9,I9,M9,Q9,U9)&gt;2.6,AVERAGE(E9,I9,M9,Q9,U9)&lt;=3),3)))),"")</f>
        <v/>
      </c>
      <c r="AE9" s="125" t="str">
        <f t="shared" ref="AE9:AE47" si="2">IF($C9=AE$6,IF(SUM(E9,I9,M9,Q9,U9)=0,"",IF(AND(AVERAGE(E9,I9,M9,Q9,U9)&gt;=1,AVERAGE(E9,I9,M9,Q9,U9)&lt;=1.6),1,IF(AND(AVERAGE(E9,I9,M9,Q9,U9)&gt;1.6,AVERAGE(E9,I9,M9,Q9,U9)&lt;=2.6),2,IF(AND(AVERAGE(E9,I9,M9,Q9,U9)&gt;2.6,AVERAGE(E9,I9,M9,Q9,U9)&lt;=3),3)))),"")</f>
        <v/>
      </c>
      <c r="AF9" s="127" t="str">
        <f t="shared" ref="AF9:AF47" si="3">IF(AND(AG9="",AH9=""),"",AVERAGE(AG9:AH9))</f>
        <v/>
      </c>
      <c r="AG9" s="125" t="str">
        <f t="shared" ref="AG9:AG47" si="4">IF($C9=AG$6,IF(SUM(Y9)=0,"",IF(AND(AVERAGE(Y9)&gt;=1,AVERAGE(Y9)&lt;=1.6),1,IF(AND(AVERAGE(Y9)&gt;1.6,AVERAGE(Y9)&lt;=2.6),2,IF(AND(AVERAGE(Y9)&gt;2.6,AVERAGE(Y9)&lt;=3),3)))),"")</f>
        <v/>
      </c>
      <c r="AH9" s="125" t="str">
        <f t="shared" ref="AH9:AH47" si="5">IF($C9=AH$6,IF(SUM(Y9)=0,"",IF(AND(AVERAGE(Y9)&gt;=1,AVERAGE(Y9)&lt;=1.6),1,IF(AND(AVERAGE(Y9)&gt;1.6,AVERAGE(Y9)&lt;=2.6),2,IF(AND(AVERAGE(Y9)&gt;2.6,AVERAGE(Y9)&lt;=3),3)))),"")</f>
        <v/>
      </c>
      <c r="AI9" s="227"/>
      <c r="AJ9" s="227"/>
      <c r="AK9" s="127" t="str">
        <f t="shared" ref="AK9:AK47" si="6">IF(AND(AL9="",AM9=""),"",AVERAGE(AL9:AM9))</f>
        <v/>
      </c>
      <c r="AL9" s="125" t="str">
        <f>IF($C9=AL$6,IF(SUM(G9,K9,O9,S9,W9)=0,"",IF(AND(AVERAGE(G9,K9,O9,S9,W9)&gt;=1,AVERAGE(G9,K9,O9,S9,W9)&lt;=1.6),1,IF(AND(AVERAGE(G9,K9,O9,S9,W9)&gt;1.6,AVERAGE(G9,K9,O9,S9,W9)&lt;=2.6),2,IF(AND(AVERAGEE(G9,K9,O9,S9,W9)&gt;2.6,AVERAGE(G9,K9,O9,S9,W9)&lt;=3),3)))),"")</f>
        <v/>
      </c>
      <c r="AM9" s="125" t="str">
        <f t="shared" ref="AM9:AM32" si="7">IF($C9=AM$6,IF(SUM(G9,K9,O9,S9,W9)=0,"",IF(AND(AVERAGE(G9,K9,O9,S9,W9)&gt;=1,AVERAGE(G9,K9,O9,S9,W9)&lt;=1.6),1,IF(AND(AVERAGE(G9,K9,O9,S9,W9)&gt;1.6,AVERAGE(G9,K9,O9,S9,W9)&lt;=2.6),2,IF(AND(AVERAGE(G9,K9,O9,S9,W9)&gt;2.6,AVERAGE(G9,K9,O9,S9,W9)&lt;=3),3)))),"")</f>
        <v/>
      </c>
      <c r="AN9" s="127" t="str">
        <f t="shared" ref="AN9:AN47" si="8">IF(AND(AO9="",AP9=""),"",AVERAGE(AO9:AP9))</f>
        <v/>
      </c>
      <c r="AO9" s="125" t="str">
        <f>IF($C9=AO$6,IF(SUM(AA9)=0,"",IF(AND(AVERAGE(AA9)&gt;=1,AVERAGE(AA9)&lt;=1.6),1,IF(AND(AVERAGE(AA9)&gt;1.6,AVERAGE(AA9)&lt;=2.6),2,IF(AND(AVERAGEE(AA9)&gt;2.6,AVERAGE(AA9)&lt;=3),3)))),"")</f>
        <v/>
      </c>
      <c r="AP9" s="125" t="str">
        <f t="shared" ref="AP9:AP32" si="9">IF($C9=AP$6,IF(SUM(AA9)=0,"",IF(AND(AVERAGE(AA9)&gt;=1,AVERAGE(AA9)&lt;=1.6),1,IF(AND(AVERAGE(AA9)&gt;1.6,AVERAGE(AA9)&lt;=2.6),2,IF(AND(AVERAGE(AA9)&gt;2.6,AVERAGE(AA9)&lt;=3),3)))),"")</f>
        <v/>
      </c>
      <c r="AQ9" s="227"/>
      <c r="AR9" s="227"/>
    </row>
    <row r="10" spans="1:44" s="228" customFormat="1" ht="45" customHeight="1">
      <c r="A10" s="226">
        <f>'MAKLUMAT MURID'!A15</f>
        <v>3</v>
      </c>
      <c r="B10" s="225">
        <f>VLOOKUP(A10,'MAKLUMAT MURID'!$A$13:$I$52,2,FALSE)</f>
        <v>0</v>
      </c>
      <c r="C10" s="226" t="str">
        <f>VLOOKUP(A10,'MAKLUMAT MURID'!$A$13:$I$52,6,FALSE)</f>
        <v/>
      </c>
      <c r="D10" s="226">
        <f>VLOOKUP(A10,'MAKLUMAT MURID'!$A$13:$I$52,5,FALSE)</f>
        <v>0</v>
      </c>
      <c r="E10" s="38"/>
      <c r="F10" s="134"/>
      <c r="G10" s="38"/>
      <c r="H10" s="134"/>
      <c r="I10" s="38"/>
      <c r="J10" s="134"/>
      <c r="K10" s="38"/>
      <c r="L10" s="134"/>
      <c r="M10" s="38"/>
      <c r="N10" s="134"/>
      <c r="O10" s="38"/>
      <c r="P10" s="134"/>
      <c r="Q10" s="38"/>
      <c r="R10" s="134"/>
      <c r="S10" s="38"/>
      <c r="T10" s="134"/>
      <c r="U10" s="38"/>
      <c r="V10" s="134"/>
      <c r="W10" s="38"/>
      <c r="X10" s="134"/>
      <c r="Y10" s="38"/>
      <c r="Z10" s="134"/>
      <c r="AA10" s="38"/>
      <c r="AB10" s="134"/>
      <c r="AC10" s="127" t="str">
        <f t="shared" si="0"/>
        <v/>
      </c>
      <c r="AD10" s="125" t="str">
        <f t="shared" si="1"/>
        <v/>
      </c>
      <c r="AE10" s="125" t="str">
        <f t="shared" si="2"/>
        <v/>
      </c>
      <c r="AF10" s="127" t="str">
        <f t="shared" si="3"/>
        <v/>
      </c>
      <c r="AG10" s="125" t="str">
        <f t="shared" si="4"/>
        <v/>
      </c>
      <c r="AH10" s="125" t="str">
        <f t="shared" si="5"/>
        <v/>
      </c>
      <c r="AI10" s="227"/>
      <c r="AJ10" s="227"/>
      <c r="AK10" s="127" t="str">
        <f t="shared" si="6"/>
        <v/>
      </c>
      <c r="AL10" s="125" t="str">
        <f>IF($C10=AL$6,IF(SUM(G10,K10,O10,S10,W10)=0,"",IF(AND(AVERAGE(G10,K10,O10,S10,W10)&gt;=1,AVERAGE(G10,K10,O10,S10,W10)&lt;=1.6),1,IF(AND(AVERAGE(G10,K10,O10,S10,W10)&gt;1.6,AVERAGE(G10,K10,O10,S10,W10)&lt;=2.6),2,IF(AND(AVERAGEE(G10,K10,O10,S10,W10)&gt;2.6,AVERAGE(G10,K10,O10,S10,W10)&lt;=3),3)))),"")</f>
        <v/>
      </c>
      <c r="AM10" s="125" t="str">
        <f t="shared" si="7"/>
        <v/>
      </c>
      <c r="AN10" s="127" t="str">
        <f t="shared" si="8"/>
        <v/>
      </c>
      <c r="AO10" s="125" t="str">
        <f>IF($C10=AO$6,IF(SUM(AA10)=0,"",IF(AND(AVERAGE(AA10)&gt;=1,AVERAGE(AA10)&lt;=1.6),1,IF(AND(AVERAGE(AA10)&gt;1.6,AVERAGE(AA10)&lt;=2.6),2,IF(AND(AVERAGEE(AA10)&gt;2.6,AVERAGE(AA10)&lt;=3),3)))),"")</f>
        <v/>
      </c>
      <c r="AP10" s="125" t="str">
        <f t="shared" si="9"/>
        <v/>
      </c>
      <c r="AQ10" s="227"/>
      <c r="AR10" s="227"/>
    </row>
    <row r="11" spans="1:44" s="228" customFormat="1" ht="45" customHeight="1">
      <c r="A11" s="226">
        <f>'MAKLUMAT MURID'!A16</f>
        <v>4</v>
      </c>
      <c r="B11" s="225">
        <f>VLOOKUP(A11,'MAKLUMAT MURID'!$A$13:$I$52,2,FALSE)</f>
        <v>0</v>
      </c>
      <c r="C11" s="226" t="str">
        <f>VLOOKUP(A11,'MAKLUMAT MURID'!$A$13:$I$52,6,FALSE)</f>
        <v/>
      </c>
      <c r="D11" s="226">
        <f>VLOOKUP(A11,'MAKLUMAT MURID'!$A$13:$I$52,5,FALSE)</f>
        <v>0</v>
      </c>
      <c r="E11" s="38"/>
      <c r="F11" s="134"/>
      <c r="G11" s="38"/>
      <c r="H11" s="134"/>
      <c r="I11" s="38"/>
      <c r="J11" s="134"/>
      <c r="K11" s="38"/>
      <c r="L11" s="134"/>
      <c r="M11" s="38"/>
      <c r="N11" s="134"/>
      <c r="O11" s="38"/>
      <c r="P11" s="134"/>
      <c r="Q11" s="38"/>
      <c r="R11" s="134"/>
      <c r="S11" s="38"/>
      <c r="T11" s="134"/>
      <c r="U11" s="38"/>
      <c r="V11" s="134"/>
      <c r="W11" s="38"/>
      <c r="X11" s="134"/>
      <c r="Y11" s="38"/>
      <c r="Z11" s="134"/>
      <c r="AA11" s="38"/>
      <c r="AB11" s="134"/>
      <c r="AC11" s="127" t="str">
        <f t="shared" si="0"/>
        <v/>
      </c>
      <c r="AD11" s="125" t="str">
        <f t="shared" si="1"/>
        <v/>
      </c>
      <c r="AE11" s="125" t="str">
        <f t="shared" si="2"/>
        <v/>
      </c>
      <c r="AF11" s="127" t="str">
        <f t="shared" si="3"/>
        <v/>
      </c>
      <c r="AG11" s="125" t="str">
        <f t="shared" si="4"/>
        <v/>
      </c>
      <c r="AH11" s="125" t="str">
        <f t="shared" si="5"/>
        <v/>
      </c>
      <c r="AI11" s="227"/>
      <c r="AJ11" s="227"/>
      <c r="AK11" s="127" t="str">
        <f t="shared" si="6"/>
        <v/>
      </c>
      <c r="AL11" s="125" t="str">
        <f>IF($C11=AL$6,IF(SUM(G11,K11,O11,S11,W11)=0,"",IF(AND(AVERAGE(G11,K11,O11,S11,W11)&gt;=1,AVERAGE(G11,K11,O11,S11,W11)&lt;=1.6),1,IF(AND(AVERAGE(G11,K11,O11,S11,W11)&gt;1.6,AVERAGE(G11,K11,O11,S11,W11)&lt;=2.6),2,IF(AND(AVERAGEE(G11,K11,O11,S11,W11)&gt;2.6,AVERAGE(G11,K11,O11,S11,W11)&lt;=3),3)))),"")</f>
        <v/>
      </c>
      <c r="AM11" s="125" t="str">
        <f t="shared" si="7"/>
        <v/>
      </c>
      <c r="AN11" s="127" t="str">
        <f t="shared" si="8"/>
        <v/>
      </c>
      <c r="AO11" s="125" t="str">
        <f>IF($C11=AO$6,IF(SUM(AA11)=0,"",IF(AND(AVERAGE(AA11)&gt;=1,AVERAGE(AA11)&lt;=1.6),1,IF(AND(AVERAGE(AA11)&gt;1.6,AVERAGE(AA11)&lt;=2.6),2,IF(AND(AVERAGEE(AA11)&gt;2.6,AVERAGE(AA11)&lt;=3),3)))),"")</f>
        <v/>
      </c>
      <c r="AP11" s="125" t="str">
        <f t="shared" si="9"/>
        <v/>
      </c>
      <c r="AQ11" s="227"/>
      <c r="AR11" s="227"/>
    </row>
    <row r="12" spans="1:44" s="228" customFormat="1" ht="45" customHeight="1">
      <c r="A12" s="226">
        <f>'MAKLUMAT MURID'!A17</f>
        <v>5</v>
      </c>
      <c r="B12" s="225">
        <f>VLOOKUP(A12,'MAKLUMAT MURID'!$A$13:$I$52,2,FALSE)</f>
        <v>0</v>
      </c>
      <c r="C12" s="226" t="str">
        <f>VLOOKUP(A12,'MAKLUMAT MURID'!$A$13:$I$52,6,FALSE)</f>
        <v/>
      </c>
      <c r="D12" s="226">
        <f>VLOOKUP(A12,'MAKLUMAT MURID'!$A$13:$I$52,5,FALSE)</f>
        <v>0</v>
      </c>
      <c r="E12" s="38"/>
      <c r="F12" s="134"/>
      <c r="G12" s="38"/>
      <c r="H12" s="134"/>
      <c r="I12" s="38"/>
      <c r="J12" s="134"/>
      <c r="K12" s="38"/>
      <c r="L12" s="134"/>
      <c r="M12" s="38"/>
      <c r="N12" s="134"/>
      <c r="O12" s="38"/>
      <c r="P12" s="134"/>
      <c r="Q12" s="38"/>
      <c r="R12" s="134"/>
      <c r="S12" s="38"/>
      <c r="T12" s="134"/>
      <c r="U12" s="38"/>
      <c r="V12" s="134"/>
      <c r="W12" s="38"/>
      <c r="X12" s="134"/>
      <c r="Y12" s="38"/>
      <c r="Z12" s="134"/>
      <c r="AA12" s="38"/>
      <c r="AB12" s="134"/>
      <c r="AC12" s="127" t="str">
        <f t="shared" si="0"/>
        <v/>
      </c>
      <c r="AD12" s="125" t="str">
        <f t="shared" si="1"/>
        <v/>
      </c>
      <c r="AE12" s="125" t="str">
        <f t="shared" si="2"/>
        <v/>
      </c>
      <c r="AF12" s="127" t="str">
        <f t="shared" si="3"/>
        <v/>
      </c>
      <c r="AG12" s="125" t="str">
        <f t="shared" si="4"/>
        <v/>
      </c>
      <c r="AH12" s="125" t="str">
        <f t="shared" si="5"/>
        <v/>
      </c>
      <c r="AI12" s="227"/>
      <c r="AJ12" s="227"/>
      <c r="AK12" s="127" t="str">
        <f t="shared" si="6"/>
        <v/>
      </c>
      <c r="AL12" s="125" t="str">
        <f>IF($C12=AL$6,IF(SUM(G12,K12,O12,S12,W12)=0,"",IF(AND(AVERAGE(G12,K12,O12,S12,W12)&gt;=1,AVERAGE(G12,K12,O12,S12,W12)&lt;=1.6),1,IF(AND(AVERAGE(G12,K12,O12,S12,W12)&gt;1.6,AVERAGE(G12,K12,O12,S12,W12)&lt;=2.6),2,IF(AND(AVERAGEE(G12,K12,O12,S12,W12)&gt;2.6,AVERAGE(G12,K12,O12,S12,W12)&lt;=3),3)))),"")</f>
        <v/>
      </c>
      <c r="AM12" s="125" t="str">
        <f t="shared" si="7"/>
        <v/>
      </c>
      <c r="AN12" s="127" t="str">
        <f t="shared" si="8"/>
        <v/>
      </c>
      <c r="AO12" s="125" t="str">
        <f>IF($C12=AO$6,IF(SUM(AA12)=0,"",IF(AND(AVERAGE(AA12)&gt;=1,AVERAGE(AA12)&lt;=1.6),1,IF(AND(AVERAGE(AA12)&gt;1.6,AVERAGE(AA12)&lt;=2.6),2,IF(AND(AVERAGEE(AA12)&gt;2.6,AVERAGE(AA12)&lt;=3),3)))),"")</f>
        <v/>
      </c>
      <c r="AP12" s="125" t="str">
        <f t="shared" si="9"/>
        <v/>
      </c>
      <c r="AQ12" s="227"/>
      <c r="AR12" s="227"/>
    </row>
    <row r="13" spans="1:44" s="228" customFormat="1" ht="45" customHeight="1">
      <c r="A13" s="226">
        <f>'MAKLUMAT MURID'!A18</f>
        <v>6</v>
      </c>
      <c r="B13" s="225">
        <f>VLOOKUP(A13,'MAKLUMAT MURID'!$A$13:$I$52,2,FALSE)</f>
        <v>0</v>
      </c>
      <c r="C13" s="226" t="str">
        <f>VLOOKUP(A13,'MAKLUMAT MURID'!$A$13:$I$52,6,FALSE)</f>
        <v/>
      </c>
      <c r="D13" s="226">
        <f>VLOOKUP(A13,'MAKLUMAT MURID'!$A$13:$I$52,5,FALSE)</f>
        <v>0</v>
      </c>
      <c r="E13" s="38"/>
      <c r="F13" s="134"/>
      <c r="G13" s="38"/>
      <c r="H13" s="134"/>
      <c r="I13" s="38"/>
      <c r="J13" s="134"/>
      <c r="K13" s="38"/>
      <c r="L13" s="134"/>
      <c r="M13" s="38"/>
      <c r="N13" s="134"/>
      <c r="O13" s="38"/>
      <c r="P13" s="134"/>
      <c r="Q13" s="38"/>
      <c r="R13" s="134"/>
      <c r="S13" s="38"/>
      <c r="T13" s="134"/>
      <c r="U13" s="38"/>
      <c r="V13" s="134"/>
      <c r="W13" s="38"/>
      <c r="X13" s="134"/>
      <c r="Y13" s="38"/>
      <c r="Z13" s="134"/>
      <c r="AA13" s="38"/>
      <c r="AB13" s="134"/>
      <c r="AC13" s="127" t="str">
        <f t="shared" si="0"/>
        <v/>
      </c>
      <c r="AD13" s="125" t="str">
        <f t="shared" si="1"/>
        <v/>
      </c>
      <c r="AE13" s="125" t="str">
        <f t="shared" si="2"/>
        <v/>
      </c>
      <c r="AF13" s="127" t="str">
        <f t="shared" si="3"/>
        <v/>
      </c>
      <c r="AG13" s="125" t="str">
        <f t="shared" si="4"/>
        <v/>
      </c>
      <c r="AH13" s="125" t="str">
        <f t="shared" si="5"/>
        <v/>
      </c>
      <c r="AI13" s="227"/>
      <c r="AJ13" s="227"/>
      <c r="AK13" s="127" t="str">
        <f t="shared" si="6"/>
        <v/>
      </c>
      <c r="AL13" s="125" t="str">
        <f>IF($C13=AL$6,IF(SUM(G13,K13,O13,S13,W13)=0,"",IF(AND(AVERAGE(G13,K13,O13,S13,W13)&gt;=1,AVERAGE(G13,K13,O13,S13,W13)&lt;=1.6),1,IF(AND(AVERAGE(G13,K13,O13,S13,W13)&gt;1.6,AVERAGE(G13,K13,O13,S13,W13)&lt;=2.6),2,IF(AND(AVERAGEE(G13,K13,O13,S13,W13)&gt;2.6,AVERAGE(G13,K13,O13,S13,W13)&lt;=3),3)))),"")</f>
        <v/>
      </c>
      <c r="AM13" s="125" t="str">
        <f t="shared" si="7"/>
        <v/>
      </c>
      <c r="AN13" s="127" t="str">
        <f t="shared" si="8"/>
        <v/>
      </c>
      <c r="AO13" s="125" t="str">
        <f>IF($C13=AO$6,IF(SUM(AA13)=0,"",IF(AND(AVERAGE(AA13)&gt;=1,AVERAGE(AA13)&lt;=1.6),1,IF(AND(AVERAGE(AA13)&gt;1.6,AVERAGE(AA13)&lt;=2.6),2,IF(AND(AVERAGEE(AA13)&gt;2.6,AVERAGE(AA13)&lt;=3),3)))),"")</f>
        <v/>
      </c>
      <c r="AP13" s="125" t="str">
        <f t="shared" si="9"/>
        <v/>
      </c>
      <c r="AQ13" s="227"/>
      <c r="AR13" s="227"/>
    </row>
    <row r="14" spans="1:44" s="228" customFormat="1" ht="45" customHeight="1">
      <c r="A14" s="226">
        <f>'MAKLUMAT MURID'!A19</f>
        <v>7</v>
      </c>
      <c r="B14" s="225">
        <f>VLOOKUP(A14,'MAKLUMAT MURID'!$A$13:$I$52,2,FALSE)</f>
        <v>0</v>
      </c>
      <c r="C14" s="226" t="str">
        <f>VLOOKUP(A14,'MAKLUMAT MURID'!$A$13:$I$52,6,FALSE)</f>
        <v/>
      </c>
      <c r="D14" s="226">
        <f>VLOOKUP(A14,'MAKLUMAT MURID'!$A$13:$I$52,5,FALSE)</f>
        <v>0</v>
      </c>
      <c r="E14" s="38"/>
      <c r="F14" s="134"/>
      <c r="G14" s="38"/>
      <c r="H14" s="134"/>
      <c r="I14" s="38"/>
      <c r="J14" s="134"/>
      <c r="K14" s="38"/>
      <c r="L14" s="134"/>
      <c r="M14" s="38"/>
      <c r="N14" s="134"/>
      <c r="O14" s="38"/>
      <c r="P14" s="134"/>
      <c r="Q14" s="38"/>
      <c r="R14" s="134"/>
      <c r="S14" s="38"/>
      <c r="T14" s="134"/>
      <c r="U14" s="38"/>
      <c r="V14" s="134"/>
      <c r="W14" s="38"/>
      <c r="X14" s="134"/>
      <c r="Y14" s="38"/>
      <c r="Z14" s="134"/>
      <c r="AA14" s="38"/>
      <c r="AB14" s="134"/>
      <c r="AC14" s="127" t="str">
        <f t="shared" si="0"/>
        <v/>
      </c>
      <c r="AD14" s="125" t="str">
        <f t="shared" si="1"/>
        <v/>
      </c>
      <c r="AE14" s="125" t="str">
        <f t="shared" si="2"/>
        <v/>
      </c>
      <c r="AF14" s="127" t="str">
        <f t="shared" si="3"/>
        <v/>
      </c>
      <c r="AG14" s="125" t="str">
        <f t="shared" si="4"/>
        <v/>
      </c>
      <c r="AH14" s="125" t="str">
        <f t="shared" si="5"/>
        <v/>
      </c>
      <c r="AI14" s="227"/>
      <c r="AJ14" s="227"/>
      <c r="AK14" s="127" t="str">
        <f t="shared" si="6"/>
        <v/>
      </c>
      <c r="AL14" s="125" t="str">
        <f>IF($C14=AL$6,IF(SUM(G14,K14,O14,S14,W14)=0,"",IF(AND(AVERAGE(G14,K14,O14,S14,W14)&gt;=1,AVERAGE(G14,K14,O14,S14,W14)&lt;=1.6),1,IF(AND(AVERAGE(G14,K14,O14,S14,W14)&gt;1.6,AVERAGE(G14,K14,O14,S14,W14)&lt;=2.6),2,IF(AND(AVERAGEE(G14,K14,O14,S14,W14)&gt;2.6,AVERAGE(G14,K14,O14,S14,W14)&lt;=3),3)))),"")</f>
        <v/>
      </c>
      <c r="AM14" s="125" t="str">
        <f t="shared" si="7"/>
        <v/>
      </c>
      <c r="AN14" s="127" t="str">
        <f t="shared" si="8"/>
        <v/>
      </c>
      <c r="AO14" s="125" t="str">
        <f>IF($C14=AO$6,IF(SUM(AA14)=0,"",IF(AND(AVERAGE(AA14)&gt;=1,AVERAGE(AA14)&lt;=1.6),1,IF(AND(AVERAGE(AA14)&gt;1.6,AVERAGE(AA14)&lt;=2.6),2,IF(AND(AVERAGEE(AA14)&gt;2.6,AVERAGE(AA14)&lt;=3),3)))),"")</f>
        <v/>
      </c>
      <c r="AP14" s="125" t="str">
        <f t="shared" si="9"/>
        <v/>
      </c>
      <c r="AQ14" s="227"/>
      <c r="AR14" s="227"/>
    </row>
    <row r="15" spans="1:44" s="228" customFormat="1" ht="45" customHeight="1">
      <c r="A15" s="226">
        <f>'MAKLUMAT MURID'!A20</f>
        <v>8</v>
      </c>
      <c r="B15" s="225">
        <f>VLOOKUP(A15,'MAKLUMAT MURID'!$A$13:$I$52,2,FALSE)</f>
        <v>0</v>
      </c>
      <c r="C15" s="226" t="str">
        <f>VLOOKUP(A15,'MAKLUMAT MURID'!$A$13:$I$52,6,FALSE)</f>
        <v/>
      </c>
      <c r="D15" s="226">
        <f>VLOOKUP(A15,'MAKLUMAT MURID'!$A$13:$I$52,5,FALSE)</f>
        <v>0</v>
      </c>
      <c r="E15" s="38"/>
      <c r="F15" s="134"/>
      <c r="G15" s="38"/>
      <c r="H15" s="134"/>
      <c r="I15" s="38"/>
      <c r="J15" s="134"/>
      <c r="K15" s="38"/>
      <c r="L15" s="134"/>
      <c r="M15" s="38"/>
      <c r="N15" s="134"/>
      <c r="O15" s="38"/>
      <c r="P15" s="134"/>
      <c r="Q15" s="38"/>
      <c r="R15" s="134"/>
      <c r="S15" s="38"/>
      <c r="T15" s="134"/>
      <c r="U15" s="38"/>
      <c r="V15" s="134"/>
      <c r="W15" s="38"/>
      <c r="X15" s="134"/>
      <c r="Y15" s="38"/>
      <c r="Z15" s="134"/>
      <c r="AA15" s="38"/>
      <c r="AB15" s="134"/>
      <c r="AC15" s="127" t="str">
        <f t="shared" si="0"/>
        <v/>
      </c>
      <c r="AD15" s="125" t="str">
        <f t="shared" si="1"/>
        <v/>
      </c>
      <c r="AE15" s="125" t="str">
        <f t="shared" si="2"/>
        <v/>
      </c>
      <c r="AF15" s="127" t="str">
        <f t="shared" si="3"/>
        <v/>
      </c>
      <c r="AG15" s="125" t="str">
        <f t="shared" si="4"/>
        <v/>
      </c>
      <c r="AH15" s="125" t="str">
        <f t="shared" si="5"/>
        <v/>
      </c>
      <c r="AI15" s="227"/>
      <c r="AJ15" s="227"/>
      <c r="AK15" s="127" t="str">
        <f t="shared" si="6"/>
        <v/>
      </c>
      <c r="AL15" s="125" t="str">
        <f>IF($C15=AL$6,IF(SUM(G15,K15,O15,S15,W15)=0,"",IF(AND(AVERAGE(G15,K15,O15,S15,W15)&gt;=1,AVERAGE(G15,K15,O15,S15,W15)&lt;=1.6),1,IF(AND(AVERAGE(G15,K15,O15,S15,W15)&gt;1.6,AVERAGE(G15,K15,O15,S15,W15)&lt;=2.6),2,IF(AND(AVERAGEE(G15,K15,O15,S15,W15)&gt;2.6,AVERAGE(G15,K15,O15,S15,W15)&lt;=3),3)))),"")</f>
        <v/>
      </c>
      <c r="AM15" s="125" t="str">
        <f t="shared" si="7"/>
        <v/>
      </c>
      <c r="AN15" s="127" t="str">
        <f t="shared" si="8"/>
        <v/>
      </c>
      <c r="AO15" s="125" t="str">
        <f>IF($C15=AO$6,IF(SUM(AA15)=0,"",IF(AND(AVERAGE(AA15)&gt;=1,AVERAGE(AA15)&lt;=1.6),1,IF(AND(AVERAGE(AA15)&gt;1.6,AVERAGE(AA15)&lt;=2.6),2,IF(AND(AVERAGEE(AA15)&gt;2.6,AVERAGE(AA15)&lt;=3),3)))),"")</f>
        <v/>
      </c>
      <c r="AP15" s="125" t="str">
        <f t="shared" si="9"/>
        <v/>
      </c>
      <c r="AQ15" s="227"/>
      <c r="AR15" s="227"/>
    </row>
    <row r="16" spans="1:44" s="228" customFormat="1" ht="45" customHeight="1">
      <c r="A16" s="226">
        <f>'MAKLUMAT MURID'!A21</f>
        <v>9</v>
      </c>
      <c r="B16" s="225">
        <f>VLOOKUP(A16,'MAKLUMAT MURID'!$A$13:$I$52,2,FALSE)</f>
        <v>0</v>
      </c>
      <c r="C16" s="226" t="str">
        <f>VLOOKUP(A16,'MAKLUMAT MURID'!$A$13:$I$52,6,FALSE)</f>
        <v/>
      </c>
      <c r="D16" s="226">
        <f>VLOOKUP(A16,'MAKLUMAT MURID'!$A$13:$I$52,5,FALSE)</f>
        <v>0</v>
      </c>
      <c r="E16" s="38"/>
      <c r="F16" s="134"/>
      <c r="G16" s="38"/>
      <c r="H16" s="134"/>
      <c r="I16" s="38"/>
      <c r="J16" s="134"/>
      <c r="K16" s="38"/>
      <c r="L16" s="134"/>
      <c r="M16" s="38"/>
      <c r="N16" s="134"/>
      <c r="O16" s="38"/>
      <c r="P16" s="134"/>
      <c r="Q16" s="38"/>
      <c r="R16" s="134"/>
      <c r="S16" s="38"/>
      <c r="T16" s="134"/>
      <c r="U16" s="38"/>
      <c r="V16" s="134"/>
      <c r="W16" s="38"/>
      <c r="X16" s="134"/>
      <c r="Y16" s="38"/>
      <c r="Z16" s="134"/>
      <c r="AA16" s="38"/>
      <c r="AB16" s="134"/>
      <c r="AC16" s="127" t="str">
        <f t="shared" si="0"/>
        <v/>
      </c>
      <c r="AD16" s="125" t="str">
        <f t="shared" si="1"/>
        <v/>
      </c>
      <c r="AE16" s="125" t="str">
        <f t="shared" si="2"/>
        <v/>
      </c>
      <c r="AF16" s="127" t="str">
        <f t="shared" si="3"/>
        <v/>
      </c>
      <c r="AG16" s="125" t="str">
        <f t="shared" si="4"/>
        <v/>
      </c>
      <c r="AH16" s="125" t="str">
        <f t="shared" si="5"/>
        <v/>
      </c>
      <c r="AI16" s="227"/>
      <c r="AJ16" s="227"/>
      <c r="AK16" s="127" t="str">
        <f t="shared" si="6"/>
        <v/>
      </c>
      <c r="AL16" s="125" t="str">
        <f>IF($C16=AL$6,IF(SUM(G16,K16,O16,S16,W16)=0,"",IF(AND(AVERAGE(G16,K16,O16,S16,W16)&gt;=1,AVERAGE(G16,K16,O16,S16,W16)&lt;=1.6),1,IF(AND(AVERAGE(G16,K16,O16,S16,W16)&gt;1.6,AVERAGE(G16,K16,O16,S16,W16)&lt;=2.6),2,IF(AND(AVERAGEE(G16,K16,O16,S16,W16)&gt;2.6,AVERAGE(G16,K16,O16,S16,W16)&lt;=3),3)))),"")</f>
        <v/>
      </c>
      <c r="AM16" s="125" t="str">
        <f t="shared" si="7"/>
        <v/>
      </c>
      <c r="AN16" s="127" t="str">
        <f t="shared" si="8"/>
        <v/>
      </c>
      <c r="AO16" s="125" t="str">
        <f>IF($C16=AO$6,IF(SUM(AA16)=0,"",IF(AND(AVERAGE(AA16)&gt;=1,AVERAGE(AA16)&lt;=1.6),1,IF(AND(AVERAGE(AA16)&gt;1.6,AVERAGE(AA16)&lt;=2.6),2,IF(AND(AVERAGEE(AA16)&gt;2.6,AVERAGE(AA16)&lt;=3),3)))),"")</f>
        <v/>
      </c>
      <c r="AP16" s="125" t="str">
        <f t="shared" si="9"/>
        <v/>
      </c>
      <c r="AQ16" s="227"/>
      <c r="AR16" s="227"/>
    </row>
    <row r="17" spans="1:44" s="228" customFormat="1" ht="45" customHeight="1">
      <c r="A17" s="226">
        <f>'MAKLUMAT MURID'!A22</f>
        <v>10</v>
      </c>
      <c r="B17" s="225">
        <f>VLOOKUP(A17,'MAKLUMAT MURID'!$A$13:$I$52,2,FALSE)</f>
        <v>0</v>
      </c>
      <c r="C17" s="226" t="str">
        <f>VLOOKUP(A17,'MAKLUMAT MURID'!$A$13:$I$52,6,FALSE)</f>
        <v/>
      </c>
      <c r="D17" s="226">
        <f>VLOOKUP(A17,'MAKLUMAT MURID'!$A$13:$I$52,5,FALSE)</f>
        <v>0</v>
      </c>
      <c r="E17" s="38"/>
      <c r="F17" s="134"/>
      <c r="G17" s="38"/>
      <c r="H17" s="134"/>
      <c r="I17" s="38"/>
      <c r="J17" s="134"/>
      <c r="K17" s="38"/>
      <c r="L17" s="134"/>
      <c r="M17" s="38"/>
      <c r="N17" s="134"/>
      <c r="O17" s="38"/>
      <c r="P17" s="134"/>
      <c r="Q17" s="38"/>
      <c r="R17" s="134"/>
      <c r="S17" s="38"/>
      <c r="T17" s="134"/>
      <c r="U17" s="38"/>
      <c r="V17" s="134"/>
      <c r="W17" s="38"/>
      <c r="X17" s="134"/>
      <c r="Y17" s="38"/>
      <c r="Z17" s="134"/>
      <c r="AA17" s="38"/>
      <c r="AB17" s="134"/>
      <c r="AC17" s="127" t="str">
        <f t="shared" si="0"/>
        <v/>
      </c>
      <c r="AD17" s="125" t="str">
        <f t="shared" si="1"/>
        <v/>
      </c>
      <c r="AE17" s="125" t="str">
        <f t="shared" si="2"/>
        <v/>
      </c>
      <c r="AF17" s="127" t="str">
        <f t="shared" si="3"/>
        <v/>
      </c>
      <c r="AG17" s="125" t="str">
        <f t="shared" si="4"/>
        <v/>
      </c>
      <c r="AH17" s="125" t="str">
        <f t="shared" si="5"/>
        <v/>
      </c>
      <c r="AI17" s="227"/>
      <c r="AJ17" s="227"/>
      <c r="AK17" s="127" t="str">
        <f t="shared" si="6"/>
        <v/>
      </c>
      <c r="AL17" s="125" t="str">
        <f>IF($C17=AL$6,IF(SUM(G17,K17,O17,S17,W17)=0,"",IF(AND(AVERAGE(G17,K17,O17,S17,W17)&gt;=1,AVERAGE(G17,K17,O17,S17,W17)&lt;=1.6),1,IF(AND(AVERAGE(G17,K17,O17,S17,W17)&gt;1.6,AVERAGE(G17,K17,O17,S17,W17)&lt;=2.6),2,IF(AND(AVERAGEE(G17,K17,O17,S17,W17)&gt;2.6,AVERAGE(G17,K17,O17,S17,W17)&lt;=3),3)))),"")</f>
        <v/>
      </c>
      <c r="AM17" s="125" t="str">
        <f t="shared" si="7"/>
        <v/>
      </c>
      <c r="AN17" s="127" t="str">
        <f t="shared" si="8"/>
        <v/>
      </c>
      <c r="AO17" s="125" t="str">
        <f>IF($C17=AO$6,IF(SUM(AA17)=0,"",IF(AND(AVERAGE(AA17)&gt;=1,AVERAGE(AA17)&lt;=1.6),1,IF(AND(AVERAGE(AA17)&gt;1.6,AVERAGE(AA17)&lt;=2.6),2,IF(AND(AVERAGEE(AA17)&gt;2.6,AVERAGE(AA17)&lt;=3),3)))),"")</f>
        <v/>
      </c>
      <c r="AP17" s="125" t="str">
        <f t="shared" si="9"/>
        <v/>
      </c>
      <c r="AQ17" s="227"/>
      <c r="AR17" s="227"/>
    </row>
    <row r="18" spans="1:44" s="228" customFormat="1" ht="45" customHeight="1">
      <c r="A18" s="226">
        <f>'MAKLUMAT MURID'!A23</f>
        <v>11</v>
      </c>
      <c r="B18" s="225">
        <f>VLOOKUP(A18,'MAKLUMAT MURID'!$A$13:$I$52,2,FALSE)</f>
        <v>0</v>
      </c>
      <c r="C18" s="226" t="str">
        <f>VLOOKUP(A18,'MAKLUMAT MURID'!$A$13:$I$52,6,FALSE)</f>
        <v/>
      </c>
      <c r="D18" s="226">
        <f>VLOOKUP(A18,'MAKLUMAT MURID'!$A$13:$I$52,5,FALSE)</f>
        <v>0</v>
      </c>
      <c r="E18" s="38"/>
      <c r="F18" s="134"/>
      <c r="G18" s="38"/>
      <c r="H18" s="134"/>
      <c r="I18" s="38"/>
      <c r="J18" s="134"/>
      <c r="K18" s="38"/>
      <c r="L18" s="134"/>
      <c r="M18" s="38"/>
      <c r="N18" s="134"/>
      <c r="O18" s="38"/>
      <c r="P18" s="134"/>
      <c r="Q18" s="38"/>
      <c r="R18" s="134"/>
      <c r="S18" s="38"/>
      <c r="T18" s="134"/>
      <c r="U18" s="38"/>
      <c r="V18" s="134"/>
      <c r="W18" s="38"/>
      <c r="X18" s="134"/>
      <c r="Y18" s="38"/>
      <c r="Z18" s="134"/>
      <c r="AA18" s="38"/>
      <c r="AB18" s="134"/>
      <c r="AC18" s="127" t="str">
        <f t="shared" si="0"/>
        <v/>
      </c>
      <c r="AD18" s="125" t="str">
        <f t="shared" si="1"/>
        <v/>
      </c>
      <c r="AE18" s="125" t="str">
        <f t="shared" si="2"/>
        <v/>
      </c>
      <c r="AF18" s="127" t="str">
        <f t="shared" si="3"/>
        <v/>
      </c>
      <c r="AG18" s="125" t="str">
        <f t="shared" si="4"/>
        <v/>
      </c>
      <c r="AH18" s="125" t="str">
        <f t="shared" si="5"/>
        <v/>
      </c>
      <c r="AI18" s="227"/>
      <c r="AJ18" s="227"/>
      <c r="AK18" s="127" t="str">
        <f t="shared" si="6"/>
        <v/>
      </c>
      <c r="AL18" s="125" t="str">
        <f>IF($C18=AL$6,IF(SUM(G18,K18,O18,S18,W18)=0,"",IF(AND(AVERAGE(G18,K18,O18,S18,W18)&gt;=1,AVERAGE(G18,K18,O18,S18,W18)&lt;=1.6),1,IF(AND(AVERAGE(G18,K18,O18,S18,W18)&gt;1.6,AVERAGE(G18,K18,O18,S18,W18)&lt;=2.6),2,IF(AND(AVERAGEE(G18,K18,O18,S18,W18)&gt;2.6,AVERAGE(G18,K18,O18,S18,W18)&lt;=3),3)))),"")</f>
        <v/>
      </c>
      <c r="AM18" s="125" t="str">
        <f t="shared" si="7"/>
        <v/>
      </c>
      <c r="AN18" s="127" t="str">
        <f t="shared" si="8"/>
        <v/>
      </c>
      <c r="AO18" s="125" t="str">
        <f>IF($C18=AO$6,IF(SUM(AA18)=0,"",IF(AND(AVERAGE(AA18)&gt;=1,AVERAGE(AA18)&lt;=1.6),1,IF(AND(AVERAGE(AA18)&gt;1.6,AVERAGE(AA18)&lt;=2.6),2,IF(AND(AVERAGEE(AA18)&gt;2.6,AVERAGE(AA18)&lt;=3),3)))),"")</f>
        <v/>
      </c>
      <c r="AP18" s="125" t="str">
        <f t="shared" si="9"/>
        <v/>
      </c>
      <c r="AQ18" s="227"/>
      <c r="AR18" s="227"/>
    </row>
    <row r="19" spans="1:44" s="228" customFormat="1" ht="45" customHeight="1">
      <c r="A19" s="226">
        <f>'MAKLUMAT MURID'!A24</f>
        <v>12</v>
      </c>
      <c r="B19" s="225">
        <f>VLOOKUP(A19,'MAKLUMAT MURID'!$A$13:$I$52,2,FALSE)</f>
        <v>0</v>
      </c>
      <c r="C19" s="226" t="str">
        <f>VLOOKUP(A19,'MAKLUMAT MURID'!$A$13:$I$52,6,FALSE)</f>
        <v/>
      </c>
      <c r="D19" s="226">
        <f>VLOOKUP(A19,'MAKLUMAT MURID'!$A$13:$I$52,5,FALSE)</f>
        <v>0</v>
      </c>
      <c r="E19" s="38"/>
      <c r="F19" s="134"/>
      <c r="G19" s="38"/>
      <c r="H19" s="134"/>
      <c r="I19" s="38"/>
      <c r="J19" s="134"/>
      <c r="K19" s="38"/>
      <c r="L19" s="134"/>
      <c r="M19" s="38"/>
      <c r="N19" s="134"/>
      <c r="O19" s="38"/>
      <c r="P19" s="134"/>
      <c r="Q19" s="38"/>
      <c r="R19" s="134"/>
      <c r="S19" s="38"/>
      <c r="T19" s="134"/>
      <c r="U19" s="38"/>
      <c r="V19" s="134"/>
      <c r="W19" s="38"/>
      <c r="X19" s="134"/>
      <c r="Y19" s="38"/>
      <c r="Z19" s="134"/>
      <c r="AA19" s="38"/>
      <c r="AB19" s="134"/>
      <c r="AC19" s="127" t="str">
        <f t="shared" si="0"/>
        <v/>
      </c>
      <c r="AD19" s="125" t="str">
        <f t="shared" si="1"/>
        <v/>
      </c>
      <c r="AE19" s="125" t="str">
        <f t="shared" si="2"/>
        <v/>
      </c>
      <c r="AF19" s="127" t="str">
        <f t="shared" si="3"/>
        <v/>
      </c>
      <c r="AG19" s="125" t="str">
        <f t="shared" si="4"/>
        <v/>
      </c>
      <c r="AH19" s="125" t="str">
        <f t="shared" si="5"/>
        <v/>
      </c>
      <c r="AI19" s="227"/>
      <c r="AJ19" s="227"/>
      <c r="AK19" s="127" t="str">
        <f t="shared" si="6"/>
        <v/>
      </c>
      <c r="AL19" s="125" t="str">
        <f>IF($C19=AL$6,IF(SUM(G19,K19,O19,S19,W19)=0,"",IF(AND(AVERAGE(G19,K19,O19,S19,W19)&gt;=1,AVERAGE(G19,K19,O19,S19,W19)&lt;=1.6),1,IF(AND(AVERAGE(G19,K19,O19,S19,W19)&gt;1.6,AVERAGE(G19,K19,O19,S19,W19)&lt;=2.6),2,IF(AND(AVERAGEE(G19,K19,O19,S19,W19)&gt;2.6,AVERAGE(G19,K19,O19,S19,W19)&lt;=3),3)))),"")</f>
        <v/>
      </c>
      <c r="AM19" s="125" t="str">
        <f t="shared" si="7"/>
        <v/>
      </c>
      <c r="AN19" s="127" t="str">
        <f t="shared" si="8"/>
        <v/>
      </c>
      <c r="AO19" s="125" t="str">
        <f>IF($C19=AO$6,IF(SUM(AA19)=0,"",IF(AND(AVERAGE(AA19)&gt;=1,AVERAGE(AA19)&lt;=1.6),1,IF(AND(AVERAGE(AA19)&gt;1.6,AVERAGE(AA19)&lt;=2.6),2,IF(AND(AVERAGEE(AA19)&gt;2.6,AVERAGE(AA19)&lt;=3),3)))),"")</f>
        <v/>
      </c>
      <c r="AP19" s="125" t="str">
        <f t="shared" si="9"/>
        <v/>
      </c>
      <c r="AQ19" s="227"/>
      <c r="AR19" s="227"/>
    </row>
    <row r="20" spans="1:44" s="228" customFormat="1" ht="45" customHeight="1">
      <c r="A20" s="226">
        <f>'MAKLUMAT MURID'!A25</f>
        <v>13</v>
      </c>
      <c r="B20" s="225">
        <f>VLOOKUP(A20,'MAKLUMAT MURID'!$A$13:$I$52,2,FALSE)</f>
        <v>0</v>
      </c>
      <c r="C20" s="226" t="str">
        <f>VLOOKUP(A20,'MAKLUMAT MURID'!$A$13:$I$52,6,FALSE)</f>
        <v/>
      </c>
      <c r="D20" s="226">
        <f>VLOOKUP(A20,'MAKLUMAT MURID'!$A$13:$I$52,5,FALSE)</f>
        <v>0</v>
      </c>
      <c r="E20" s="38"/>
      <c r="F20" s="134"/>
      <c r="G20" s="38"/>
      <c r="H20" s="134"/>
      <c r="I20" s="38"/>
      <c r="J20" s="134"/>
      <c r="K20" s="38"/>
      <c r="L20" s="134"/>
      <c r="M20" s="38"/>
      <c r="N20" s="134"/>
      <c r="O20" s="38"/>
      <c r="P20" s="134"/>
      <c r="Q20" s="38"/>
      <c r="R20" s="134"/>
      <c r="S20" s="38"/>
      <c r="T20" s="134"/>
      <c r="U20" s="38"/>
      <c r="V20" s="134"/>
      <c r="W20" s="38"/>
      <c r="X20" s="134"/>
      <c r="Y20" s="38"/>
      <c r="Z20" s="134"/>
      <c r="AA20" s="38"/>
      <c r="AB20" s="134"/>
      <c r="AC20" s="127" t="str">
        <f t="shared" si="0"/>
        <v/>
      </c>
      <c r="AD20" s="125" t="str">
        <f t="shared" si="1"/>
        <v/>
      </c>
      <c r="AE20" s="125" t="str">
        <f t="shared" si="2"/>
        <v/>
      </c>
      <c r="AF20" s="127" t="str">
        <f t="shared" si="3"/>
        <v/>
      </c>
      <c r="AG20" s="125" t="str">
        <f t="shared" si="4"/>
        <v/>
      </c>
      <c r="AH20" s="125" t="str">
        <f t="shared" si="5"/>
        <v/>
      </c>
      <c r="AI20" s="227"/>
      <c r="AJ20" s="227"/>
      <c r="AK20" s="127" t="str">
        <f t="shared" si="6"/>
        <v/>
      </c>
      <c r="AL20" s="125" t="str">
        <f>IF($C20=AL$6,IF(SUM(G20,K20,O20,S20,W20)=0,"",IF(AND(AVERAGE(G20,K20,O20,S20,W20)&gt;=1,AVERAGE(G20,K20,O20,S20,W20)&lt;=1.6),1,IF(AND(AVERAGE(G20,K20,O20,S20,W20)&gt;1.6,AVERAGE(G20,K20,O20,S20,W20)&lt;=2.6),2,IF(AND(AVERAGEE(G20,K20,O20,S20,W20)&gt;2.6,AVERAGE(G20,K20,O20,S20,W20)&lt;=3),3)))),"")</f>
        <v/>
      </c>
      <c r="AM20" s="125" t="str">
        <f t="shared" si="7"/>
        <v/>
      </c>
      <c r="AN20" s="127" t="str">
        <f t="shared" si="8"/>
        <v/>
      </c>
      <c r="AO20" s="125" t="str">
        <f>IF($C20=AO$6,IF(SUM(AA20)=0,"",IF(AND(AVERAGE(AA20)&gt;=1,AVERAGE(AA20)&lt;=1.6),1,IF(AND(AVERAGE(AA20)&gt;1.6,AVERAGE(AA20)&lt;=2.6),2,IF(AND(AVERAGEE(AA20)&gt;2.6,AVERAGE(AA20)&lt;=3),3)))),"")</f>
        <v/>
      </c>
      <c r="AP20" s="125" t="str">
        <f t="shared" si="9"/>
        <v/>
      </c>
      <c r="AQ20" s="227"/>
      <c r="AR20" s="227"/>
    </row>
    <row r="21" spans="1:44" s="228" customFormat="1" ht="45" customHeight="1">
      <c r="A21" s="226">
        <f>'MAKLUMAT MURID'!A26</f>
        <v>14</v>
      </c>
      <c r="B21" s="225">
        <f>VLOOKUP(A21,'MAKLUMAT MURID'!$A$13:$I$52,2,FALSE)</f>
        <v>0</v>
      </c>
      <c r="C21" s="226" t="str">
        <f>VLOOKUP(A21,'MAKLUMAT MURID'!$A$13:$I$52,6,FALSE)</f>
        <v/>
      </c>
      <c r="D21" s="226">
        <f>VLOOKUP(A21,'MAKLUMAT MURID'!$A$13:$I$52,5,FALSE)</f>
        <v>0</v>
      </c>
      <c r="E21" s="38"/>
      <c r="F21" s="134"/>
      <c r="G21" s="38"/>
      <c r="H21" s="134"/>
      <c r="I21" s="38"/>
      <c r="J21" s="134"/>
      <c r="K21" s="38"/>
      <c r="L21" s="134"/>
      <c r="M21" s="38"/>
      <c r="N21" s="134"/>
      <c r="O21" s="38"/>
      <c r="P21" s="134"/>
      <c r="Q21" s="38"/>
      <c r="R21" s="134"/>
      <c r="S21" s="38"/>
      <c r="T21" s="134"/>
      <c r="U21" s="38"/>
      <c r="V21" s="134"/>
      <c r="W21" s="38"/>
      <c r="X21" s="134"/>
      <c r="Y21" s="38"/>
      <c r="Z21" s="134"/>
      <c r="AA21" s="38"/>
      <c r="AB21" s="134"/>
      <c r="AC21" s="127" t="str">
        <f t="shared" si="0"/>
        <v/>
      </c>
      <c r="AD21" s="125" t="str">
        <f t="shared" si="1"/>
        <v/>
      </c>
      <c r="AE21" s="125" t="str">
        <f t="shared" si="2"/>
        <v/>
      </c>
      <c r="AF21" s="127" t="str">
        <f t="shared" si="3"/>
        <v/>
      </c>
      <c r="AG21" s="125" t="str">
        <f t="shared" si="4"/>
        <v/>
      </c>
      <c r="AH21" s="125" t="str">
        <f t="shared" si="5"/>
        <v/>
      </c>
      <c r="AI21" s="227"/>
      <c r="AJ21" s="227"/>
      <c r="AK21" s="127" t="str">
        <f t="shared" si="6"/>
        <v/>
      </c>
      <c r="AL21" s="125" t="str">
        <f>IF($C21=AL$6,IF(SUM(G21,K21,O21,S21,W21)=0,"",IF(AND(AVERAGE(G21,K21,O21,S21,W21)&gt;=1,AVERAGE(G21,K21,O21,S21,W21)&lt;=1.6),1,IF(AND(AVERAGE(G21,K21,O21,S21,W21)&gt;1.6,AVERAGE(G21,K21,O21,S21,W21)&lt;=2.6),2,IF(AND(AVERAGEE(G21,K21,O21,S21,W21)&gt;2.6,AVERAGE(G21,K21,O21,S21,W21)&lt;=3),3)))),"")</f>
        <v/>
      </c>
      <c r="AM21" s="125" t="str">
        <f t="shared" si="7"/>
        <v/>
      </c>
      <c r="AN21" s="127" t="str">
        <f t="shared" si="8"/>
        <v/>
      </c>
      <c r="AO21" s="125" t="str">
        <f>IF($C21=AO$6,IF(SUM(AA21)=0,"",IF(AND(AVERAGE(AA21)&gt;=1,AVERAGE(AA21)&lt;=1.6),1,IF(AND(AVERAGE(AA21)&gt;1.6,AVERAGE(AA21)&lt;=2.6),2,IF(AND(AVERAGEE(AA21)&gt;2.6,AVERAGE(AA21)&lt;=3),3)))),"")</f>
        <v/>
      </c>
      <c r="AP21" s="125" t="str">
        <f t="shared" si="9"/>
        <v/>
      </c>
      <c r="AQ21" s="227"/>
      <c r="AR21" s="227"/>
    </row>
    <row r="22" spans="1:44" s="228" customFormat="1" ht="45" customHeight="1">
      <c r="A22" s="226">
        <f>'MAKLUMAT MURID'!A27</f>
        <v>15</v>
      </c>
      <c r="B22" s="225">
        <f>VLOOKUP(A22,'MAKLUMAT MURID'!$A$13:$I$52,2,FALSE)</f>
        <v>0</v>
      </c>
      <c r="C22" s="226" t="str">
        <f>VLOOKUP(A22,'MAKLUMAT MURID'!$A$13:$I$52,6,FALSE)</f>
        <v/>
      </c>
      <c r="D22" s="226">
        <f>VLOOKUP(A22,'MAKLUMAT MURID'!$A$13:$I$52,5,FALSE)</f>
        <v>0</v>
      </c>
      <c r="E22" s="38"/>
      <c r="F22" s="134"/>
      <c r="G22" s="38"/>
      <c r="H22" s="134"/>
      <c r="I22" s="38"/>
      <c r="J22" s="134"/>
      <c r="K22" s="38"/>
      <c r="L22" s="134"/>
      <c r="M22" s="38"/>
      <c r="N22" s="134"/>
      <c r="O22" s="38"/>
      <c r="P22" s="134"/>
      <c r="Q22" s="38"/>
      <c r="R22" s="134"/>
      <c r="S22" s="38"/>
      <c r="T22" s="134"/>
      <c r="U22" s="38"/>
      <c r="V22" s="134"/>
      <c r="W22" s="38"/>
      <c r="X22" s="134"/>
      <c r="Y22" s="38"/>
      <c r="Z22" s="134"/>
      <c r="AA22" s="38"/>
      <c r="AB22" s="134"/>
      <c r="AC22" s="127" t="str">
        <f t="shared" si="0"/>
        <v/>
      </c>
      <c r="AD22" s="125" t="str">
        <f t="shared" si="1"/>
        <v/>
      </c>
      <c r="AE22" s="125" t="str">
        <f t="shared" si="2"/>
        <v/>
      </c>
      <c r="AF22" s="127" t="str">
        <f t="shared" si="3"/>
        <v/>
      </c>
      <c r="AG22" s="125" t="str">
        <f t="shared" si="4"/>
        <v/>
      </c>
      <c r="AH22" s="125" t="str">
        <f t="shared" si="5"/>
        <v/>
      </c>
      <c r="AI22" s="227"/>
      <c r="AJ22" s="227"/>
      <c r="AK22" s="127" t="str">
        <f t="shared" si="6"/>
        <v/>
      </c>
      <c r="AL22" s="125" t="str">
        <f>IF($C22=AL$6,IF(SUM(G22,K22,O22,S22,W22)=0,"",IF(AND(AVERAGE(G22,K22,O22,S22,W22)&gt;=1,AVERAGE(G22,K22,O22,S22,W22)&lt;=1.6),1,IF(AND(AVERAGE(G22,K22,O22,S22,W22)&gt;1.6,AVERAGE(G22,K22,O22,S22,W22)&lt;=2.6),2,IF(AND(AVERAGEE(G22,K22,O22,S22,W22)&gt;2.6,AVERAGE(G22,K22,O22,S22,W22)&lt;=3),3)))),"")</f>
        <v/>
      </c>
      <c r="AM22" s="125" t="str">
        <f t="shared" si="7"/>
        <v/>
      </c>
      <c r="AN22" s="127" t="str">
        <f t="shared" si="8"/>
        <v/>
      </c>
      <c r="AO22" s="125" t="str">
        <f>IF($C22=AO$6,IF(SUM(AA22)=0,"",IF(AND(AVERAGE(AA22)&gt;=1,AVERAGE(AA22)&lt;=1.6),1,IF(AND(AVERAGE(AA22)&gt;1.6,AVERAGE(AA22)&lt;=2.6),2,IF(AND(AVERAGEE(AA22)&gt;2.6,AVERAGE(AA22)&lt;=3),3)))),"")</f>
        <v/>
      </c>
      <c r="AP22" s="125" t="str">
        <f t="shared" si="9"/>
        <v/>
      </c>
      <c r="AQ22" s="227"/>
      <c r="AR22" s="227"/>
    </row>
    <row r="23" spans="1:44" s="228" customFormat="1" ht="45" customHeight="1">
      <c r="A23" s="226">
        <f>'MAKLUMAT MURID'!A28</f>
        <v>16</v>
      </c>
      <c r="B23" s="225">
        <f>VLOOKUP(A23,'MAKLUMAT MURID'!$A$13:$I$52,2,FALSE)</f>
        <v>0</v>
      </c>
      <c r="C23" s="226" t="str">
        <f>VLOOKUP(A23,'MAKLUMAT MURID'!$A$13:$I$52,6,FALSE)</f>
        <v/>
      </c>
      <c r="D23" s="226">
        <f>VLOOKUP(A23,'MAKLUMAT MURID'!$A$13:$I$52,5,FALSE)</f>
        <v>0</v>
      </c>
      <c r="E23" s="38"/>
      <c r="F23" s="134"/>
      <c r="G23" s="38"/>
      <c r="H23" s="134"/>
      <c r="I23" s="38"/>
      <c r="J23" s="134"/>
      <c r="K23" s="38"/>
      <c r="L23" s="134"/>
      <c r="M23" s="38"/>
      <c r="N23" s="134"/>
      <c r="O23" s="38"/>
      <c r="P23" s="134"/>
      <c r="Q23" s="38"/>
      <c r="R23" s="134"/>
      <c r="S23" s="38"/>
      <c r="T23" s="134"/>
      <c r="U23" s="38"/>
      <c r="V23" s="134"/>
      <c r="W23" s="38"/>
      <c r="X23" s="134"/>
      <c r="Y23" s="38"/>
      <c r="Z23" s="134"/>
      <c r="AA23" s="38"/>
      <c r="AB23" s="134"/>
      <c r="AC23" s="127" t="str">
        <f t="shared" si="0"/>
        <v/>
      </c>
      <c r="AD23" s="125" t="str">
        <f t="shared" si="1"/>
        <v/>
      </c>
      <c r="AE23" s="125" t="str">
        <f t="shared" si="2"/>
        <v/>
      </c>
      <c r="AF23" s="127" t="str">
        <f t="shared" si="3"/>
        <v/>
      </c>
      <c r="AG23" s="125" t="str">
        <f t="shared" si="4"/>
        <v/>
      </c>
      <c r="AH23" s="125" t="str">
        <f t="shared" si="5"/>
        <v/>
      </c>
      <c r="AI23" s="227"/>
      <c r="AJ23" s="227"/>
      <c r="AK23" s="127" t="str">
        <f t="shared" si="6"/>
        <v/>
      </c>
      <c r="AL23" s="125" t="str">
        <f>IF($C23=AL$6,IF(SUM(G23,K23,O23,S23,W23)=0,"",IF(AND(AVERAGE(G23,K23,O23,S23,W23)&gt;=1,AVERAGE(G23,K23,O23,S23,W23)&lt;=1.6),1,IF(AND(AVERAGE(G23,K23,O23,S23,W23)&gt;1.6,AVERAGE(G23,K23,O23,S23,W23)&lt;=2.6),2,IF(AND(AVERAGEE(G23,K23,O23,S23,W23)&gt;2.6,AVERAGE(G23,K23,O23,S23,W23)&lt;=3),3)))),"")</f>
        <v/>
      </c>
      <c r="AM23" s="125" t="str">
        <f t="shared" si="7"/>
        <v/>
      </c>
      <c r="AN23" s="127" t="str">
        <f t="shared" si="8"/>
        <v/>
      </c>
      <c r="AO23" s="125" t="str">
        <f>IF($C23=AO$6,IF(SUM(AA23)=0,"",IF(AND(AVERAGE(AA23)&gt;=1,AVERAGE(AA23)&lt;=1.6),1,IF(AND(AVERAGE(AA23)&gt;1.6,AVERAGE(AA23)&lt;=2.6),2,IF(AND(AVERAGEE(AA23)&gt;2.6,AVERAGE(AA23)&lt;=3),3)))),"")</f>
        <v/>
      </c>
      <c r="AP23" s="125" t="str">
        <f t="shared" si="9"/>
        <v/>
      </c>
      <c r="AQ23" s="227"/>
      <c r="AR23" s="227"/>
    </row>
    <row r="24" spans="1:44" s="228" customFormat="1" ht="45" customHeight="1">
      <c r="A24" s="226">
        <f>'MAKLUMAT MURID'!A29</f>
        <v>17</v>
      </c>
      <c r="B24" s="225">
        <f>VLOOKUP(A24,'MAKLUMAT MURID'!$A$13:$I$52,2,FALSE)</f>
        <v>0</v>
      </c>
      <c r="C24" s="226" t="str">
        <f>VLOOKUP(A24,'MAKLUMAT MURID'!$A$13:$I$52,6,FALSE)</f>
        <v/>
      </c>
      <c r="D24" s="226">
        <f>VLOOKUP(A24,'MAKLUMAT MURID'!$A$13:$I$52,5,FALSE)</f>
        <v>0</v>
      </c>
      <c r="E24" s="38"/>
      <c r="F24" s="134"/>
      <c r="G24" s="38"/>
      <c r="H24" s="134"/>
      <c r="I24" s="38"/>
      <c r="J24" s="134"/>
      <c r="K24" s="38"/>
      <c r="L24" s="134"/>
      <c r="M24" s="38"/>
      <c r="N24" s="134"/>
      <c r="O24" s="38"/>
      <c r="P24" s="134"/>
      <c r="Q24" s="38"/>
      <c r="R24" s="134"/>
      <c r="S24" s="38"/>
      <c r="T24" s="134"/>
      <c r="U24" s="38"/>
      <c r="V24" s="134"/>
      <c r="W24" s="38"/>
      <c r="X24" s="134"/>
      <c r="Y24" s="38"/>
      <c r="Z24" s="134"/>
      <c r="AA24" s="38"/>
      <c r="AB24" s="134"/>
      <c r="AC24" s="127" t="str">
        <f t="shared" si="0"/>
        <v/>
      </c>
      <c r="AD24" s="125" t="str">
        <f t="shared" si="1"/>
        <v/>
      </c>
      <c r="AE24" s="125" t="str">
        <f t="shared" si="2"/>
        <v/>
      </c>
      <c r="AF24" s="127" t="str">
        <f t="shared" si="3"/>
        <v/>
      </c>
      <c r="AG24" s="125" t="str">
        <f t="shared" si="4"/>
        <v/>
      </c>
      <c r="AH24" s="125" t="str">
        <f t="shared" si="5"/>
        <v/>
      </c>
      <c r="AI24" s="227"/>
      <c r="AJ24" s="227"/>
      <c r="AK24" s="127" t="str">
        <f t="shared" si="6"/>
        <v/>
      </c>
      <c r="AL24" s="125" t="str">
        <f>IF($C24=AL$6,IF(SUM(G24,K24,O24,S24,W24)=0,"",IF(AND(AVERAGE(G24,K24,O24,S24,W24)&gt;=1,AVERAGE(G24,K24,O24,S24,W24)&lt;=1.6),1,IF(AND(AVERAGE(G24,K24,O24,S24,W24)&gt;1.6,AVERAGE(G24,K24,O24,S24,W24)&lt;=2.6),2,IF(AND(AVERAGEE(G24,K24,O24,S24,W24)&gt;2.6,AVERAGE(G24,K24,O24,S24,W24)&lt;=3),3)))),"")</f>
        <v/>
      </c>
      <c r="AM24" s="125" t="str">
        <f t="shared" si="7"/>
        <v/>
      </c>
      <c r="AN24" s="127" t="str">
        <f t="shared" si="8"/>
        <v/>
      </c>
      <c r="AO24" s="125" t="str">
        <f>IF($C24=AO$6,IF(SUM(AA24)=0,"",IF(AND(AVERAGE(AA24)&gt;=1,AVERAGE(AA24)&lt;=1.6),1,IF(AND(AVERAGE(AA24)&gt;1.6,AVERAGE(AA24)&lt;=2.6),2,IF(AND(AVERAGEE(AA24)&gt;2.6,AVERAGE(AA24)&lt;=3),3)))),"")</f>
        <v/>
      </c>
      <c r="AP24" s="125" t="str">
        <f t="shared" si="9"/>
        <v/>
      </c>
      <c r="AQ24" s="227"/>
      <c r="AR24" s="227"/>
    </row>
    <row r="25" spans="1:44" s="228" customFormat="1" ht="45" customHeight="1">
      <c r="A25" s="226">
        <f>'MAKLUMAT MURID'!A30</f>
        <v>18</v>
      </c>
      <c r="B25" s="225">
        <f>VLOOKUP(A25,'MAKLUMAT MURID'!$A$13:$I$52,2,FALSE)</f>
        <v>0</v>
      </c>
      <c r="C25" s="226" t="str">
        <f>VLOOKUP(A25,'MAKLUMAT MURID'!$A$13:$I$52,6,FALSE)</f>
        <v/>
      </c>
      <c r="D25" s="226">
        <f>VLOOKUP(A25,'MAKLUMAT MURID'!$A$13:$I$52,5,FALSE)</f>
        <v>0</v>
      </c>
      <c r="E25" s="38"/>
      <c r="F25" s="134"/>
      <c r="G25" s="38"/>
      <c r="H25" s="134"/>
      <c r="I25" s="38"/>
      <c r="J25" s="134"/>
      <c r="K25" s="38"/>
      <c r="L25" s="134"/>
      <c r="M25" s="38"/>
      <c r="N25" s="134"/>
      <c r="O25" s="38"/>
      <c r="P25" s="134"/>
      <c r="Q25" s="38"/>
      <c r="R25" s="134"/>
      <c r="S25" s="38"/>
      <c r="T25" s="134"/>
      <c r="U25" s="38"/>
      <c r="V25" s="134"/>
      <c r="W25" s="38"/>
      <c r="X25" s="134"/>
      <c r="Y25" s="38"/>
      <c r="Z25" s="134"/>
      <c r="AA25" s="38"/>
      <c r="AB25" s="134"/>
      <c r="AC25" s="127" t="str">
        <f t="shared" si="0"/>
        <v/>
      </c>
      <c r="AD25" s="125" t="str">
        <f t="shared" si="1"/>
        <v/>
      </c>
      <c r="AE25" s="125" t="str">
        <f t="shared" si="2"/>
        <v/>
      </c>
      <c r="AF25" s="127" t="str">
        <f t="shared" si="3"/>
        <v/>
      </c>
      <c r="AG25" s="125" t="str">
        <f t="shared" si="4"/>
        <v/>
      </c>
      <c r="AH25" s="125" t="str">
        <f t="shared" si="5"/>
        <v/>
      </c>
      <c r="AI25" s="227"/>
      <c r="AJ25" s="227"/>
      <c r="AK25" s="127" t="str">
        <f t="shared" si="6"/>
        <v/>
      </c>
      <c r="AL25" s="125" t="str">
        <f>IF($C25=AL$6,IF(SUM(G25,K25,O25,S25,W25)=0,"",IF(AND(AVERAGE(G25,K25,O25,S25,W25)&gt;=1,AVERAGE(G25,K25,O25,S25,W25)&lt;=1.6),1,IF(AND(AVERAGE(G25,K25,O25,S25,W25)&gt;1.6,AVERAGE(G25,K25,O25,S25,W25)&lt;=2.6),2,IF(AND(AVERAGEE(G25,K25,O25,S25,W25)&gt;2.6,AVERAGE(G25,K25,O25,S25,W25)&lt;=3),3)))),"")</f>
        <v/>
      </c>
      <c r="AM25" s="125" t="str">
        <f t="shared" si="7"/>
        <v/>
      </c>
      <c r="AN25" s="127" t="str">
        <f t="shared" si="8"/>
        <v/>
      </c>
      <c r="AO25" s="125" t="str">
        <f>IF($C25=AO$6,IF(SUM(AA25)=0,"",IF(AND(AVERAGE(AA25)&gt;=1,AVERAGE(AA25)&lt;=1.6),1,IF(AND(AVERAGE(AA25)&gt;1.6,AVERAGE(AA25)&lt;=2.6),2,IF(AND(AVERAGEE(AA25)&gt;2.6,AVERAGE(AA25)&lt;=3),3)))),"")</f>
        <v/>
      </c>
      <c r="AP25" s="125" t="str">
        <f t="shared" si="9"/>
        <v/>
      </c>
      <c r="AQ25" s="227"/>
      <c r="AR25" s="227"/>
    </row>
    <row r="26" spans="1:44" s="228" customFormat="1" ht="45" customHeight="1">
      <c r="A26" s="226">
        <f>'MAKLUMAT MURID'!A31</f>
        <v>19</v>
      </c>
      <c r="B26" s="225">
        <f>VLOOKUP(A26,'MAKLUMAT MURID'!$A$13:$I$52,2,FALSE)</f>
        <v>0</v>
      </c>
      <c r="C26" s="226" t="str">
        <f>VLOOKUP(A26,'MAKLUMAT MURID'!$A$13:$I$52,6,FALSE)</f>
        <v/>
      </c>
      <c r="D26" s="226">
        <f>VLOOKUP(A26,'MAKLUMAT MURID'!$A$13:$I$52,5,FALSE)</f>
        <v>0</v>
      </c>
      <c r="E26" s="38"/>
      <c r="F26" s="134"/>
      <c r="G26" s="38"/>
      <c r="H26" s="134"/>
      <c r="I26" s="38"/>
      <c r="J26" s="134"/>
      <c r="K26" s="38"/>
      <c r="L26" s="134"/>
      <c r="M26" s="38"/>
      <c r="N26" s="134"/>
      <c r="O26" s="38"/>
      <c r="P26" s="134"/>
      <c r="Q26" s="38"/>
      <c r="R26" s="134"/>
      <c r="S26" s="38"/>
      <c r="T26" s="134"/>
      <c r="U26" s="38"/>
      <c r="V26" s="134"/>
      <c r="W26" s="38"/>
      <c r="X26" s="134"/>
      <c r="Y26" s="38"/>
      <c r="Z26" s="134"/>
      <c r="AA26" s="38"/>
      <c r="AB26" s="134"/>
      <c r="AC26" s="127" t="str">
        <f t="shared" si="0"/>
        <v/>
      </c>
      <c r="AD26" s="125" t="str">
        <f t="shared" si="1"/>
        <v/>
      </c>
      <c r="AE26" s="125" t="str">
        <f t="shared" si="2"/>
        <v/>
      </c>
      <c r="AF26" s="127" t="str">
        <f t="shared" si="3"/>
        <v/>
      </c>
      <c r="AG26" s="125" t="str">
        <f t="shared" si="4"/>
        <v/>
      </c>
      <c r="AH26" s="125" t="str">
        <f t="shared" si="5"/>
        <v/>
      </c>
      <c r="AI26" s="227"/>
      <c r="AJ26" s="227"/>
      <c r="AK26" s="127" t="str">
        <f t="shared" si="6"/>
        <v/>
      </c>
      <c r="AL26" s="125" t="str">
        <f>IF($C26=AL$6,IF(SUM(G26,K26,O26,S26,W26)=0,"",IF(AND(AVERAGE(G26,K26,O26,S26,W26)&gt;=1,AVERAGE(G26,K26,O26,S26,W26)&lt;=1.6),1,IF(AND(AVERAGE(G26,K26,O26,S26,W26)&gt;1.6,AVERAGE(G26,K26,O26,S26,W26)&lt;=2.6),2,IF(AND(AVERAGEE(G26,K26,O26,S26,W26)&gt;2.6,AVERAGE(G26,K26,O26,S26,W26)&lt;=3),3)))),"")</f>
        <v/>
      </c>
      <c r="AM26" s="125" t="str">
        <f t="shared" si="7"/>
        <v/>
      </c>
      <c r="AN26" s="127" t="str">
        <f t="shared" si="8"/>
        <v/>
      </c>
      <c r="AO26" s="125" t="str">
        <f>IF($C26=AO$6,IF(SUM(AA26)=0,"",IF(AND(AVERAGE(AA26)&gt;=1,AVERAGE(AA26)&lt;=1.6),1,IF(AND(AVERAGE(AA26)&gt;1.6,AVERAGE(AA26)&lt;=2.6),2,IF(AND(AVERAGEE(AA26)&gt;2.6,AVERAGE(AA26)&lt;=3),3)))),"")</f>
        <v/>
      </c>
      <c r="AP26" s="125" t="str">
        <f t="shared" si="9"/>
        <v/>
      </c>
      <c r="AQ26" s="227"/>
      <c r="AR26" s="227"/>
    </row>
    <row r="27" spans="1:44" s="228" customFormat="1" ht="45" customHeight="1">
      <c r="A27" s="226">
        <f>'MAKLUMAT MURID'!A32</f>
        <v>20</v>
      </c>
      <c r="B27" s="225">
        <f>VLOOKUP(A27,'MAKLUMAT MURID'!$A$13:$I$52,2,FALSE)</f>
        <v>0</v>
      </c>
      <c r="C27" s="226" t="str">
        <f>VLOOKUP(A27,'MAKLUMAT MURID'!$A$13:$I$52,6,FALSE)</f>
        <v/>
      </c>
      <c r="D27" s="226">
        <f>VLOOKUP(A27,'MAKLUMAT MURID'!$A$13:$I$52,5,FALSE)</f>
        <v>0</v>
      </c>
      <c r="E27" s="38"/>
      <c r="F27" s="134"/>
      <c r="G27" s="38"/>
      <c r="H27" s="134"/>
      <c r="I27" s="38"/>
      <c r="J27" s="134"/>
      <c r="K27" s="38"/>
      <c r="L27" s="134"/>
      <c r="M27" s="38"/>
      <c r="N27" s="134"/>
      <c r="O27" s="38"/>
      <c r="P27" s="134"/>
      <c r="Q27" s="38"/>
      <c r="R27" s="134"/>
      <c r="S27" s="38"/>
      <c r="T27" s="134"/>
      <c r="U27" s="38"/>
      <c r="V27" s="134"/>
      <c r="W27" s="38"/>
      <c r="X27" s="134"/>
      <c r="Y27" s="38"/>
      <c r="Z27" s="134"/>
      <c r="AA27" s="38"/>
      <c r="AB27" s="134"/>
      <c r="AC27" s="127" t="str">
        <f t="shared" si="0"/>
        <v/>
      </c>
      <c r="AD27" s="125" t="str">
        <f t="shared" si="1"/>
        <v/>
      </c>
      <c r="AE27" s="125" t="str">
        <f t="shared" si="2"/>
        <v/>
      </c>
      <c r="AF27" s="127" t="str">
        <f t="shared" si="3"/>
        <v/>
      </c>
      <c r="AG27" s="125" t="str">
        <f t="shared" si="4"/>
        <v/>
      </c>
      <c r="AH27" s="125" t="str">
        <f t="shared" si="5"/>
        <v/>
      </c>
      <c r="AI27" s="227"/>
      <c r="AJ27" s="227"/>
      <c r="AK27" s="127" t="str">
        <f t="shared" si="6"/>
        <v/>
      </c>
      <c r="AL27" s="125" t="str">
        <f>IF($C27=AL$6,IF(SUM(G27,K27,O27,S27,W27)=0,"",IF(AND(AVERAGE(G27,K27,O27,S27,W27)&gt;=1,AVERAGE(G27,K27,O27,S27,W27)&lt;=1.6),1,IF(AND(AVERAGE(G27,K27,O27,S27,W27)&gt;1.6,AVERAGE(G27,K27,O27,S27,W27)&lt;=2.6),2,IF(AND(AVERAGEE(G27,K27,O27,S27,W27)&gt;2.6,AVERAGE(G27,K27,O27,S27,W27)&lt;=3),3)))),"")</f>
        <v/>
      </c>
      <c r="AM27" s="125" t="str">
        <f t="shared" si="7"/>
        <v/>
      </c>
      <c r="AN27" s="127" t="str">
        <f t="shared" si="8"/>
        <v/>
      </c>
      <c r="AO27" s="125" t="str">
        <f>IF($C27=AO$6,IF(SUM(AA27)=0,"",IF(AND(AVERAGE(AA27)&gt;=1,AVERAGE(AA27)&lt;=1.6),1,IF(AND(AVERAGE(AA27)&gt;1.6,AVERAGE(AA27)&lt;=2.6),2,IF(AND(AVERAGEE(AA27)&gt;2.6,AVERAGE(AA27)&lt;=3),3)))),"")</f>
        <v/>
      </c>
      <c r="AP27" s="125" t="str">
        <f t="shared" si="9"/>
        <v/>
      </c>
      <c r="AQ27" s="227"/>
      <c r="AR27" s="227"/>
    </row>
    <row r="28" spans="1:44" s="228" customFormat="1" ht="45" customHeight="1">
      <c r="A28" s="226">
        <f>'MAKLUMAT MURID'!A33</f>
        <v>21</v>
      </c>
      <c r="B28" s="225">
        <f>VLOOKUP(A28,'MAKLUMAT MURID'!$A$13:$I$52,2,FALSE)</f>
        <v>0</v>
      </c>
      <c r="C28" s="226" t="str">
        <f>VLOOKUP(A28,'MAKLUMAT MURID'!$A$13:$I$52,6,FALSE)</f>
        <v/>
      </c>
      <c r="D28" s="226">
        <f>VLOOKUP(A28,'MAKLUMAT MURID'!$A$13:$I$52,5,FALSE)</f>
        <v>0</v>
      </c>
      <c r="E28" s="38"/>
      <c r="F28" s="134"/>
      <c r="G28" s="38"/>
      <c r="H28" s="134"/>
      <c r="I28" s="38"/>
      <c r="J28" s="134"/>
      <c r="K28" s="38"/>
      <c r="L28" s="134"/>
      <c r="M28" s="38"/>
      <c r="N28" s="134"/>
      <c r="O28" s="38"/>
      <c r="P28" s="134"/>
      <c r="Q28" s="38"/>
      <c r="R28" s="134"/>
      <c r="S28" s="38"/>
      <c r="T28" s="134"/>
      <c r="U28" s="38"/>
      <c r="V28" s="134"/>
      <c r="W28" s="38"/>
      <c r="X28" s="134"/>
      <c r="Y28" s="38"/>
      <c r="Z28" s="134"/>
      <c r="AA28" s="38"/>
      <c r="AB28" s="134"/>
      <c r="AC28" s="127" t="str">
        <f t="shared" si="0"/>
        <v/>
      </c>
      <c r="AD28" s="125" t="str">
        <f t="shared" si="1"/>
        <v/>
      </c>
      <c r="AE28" s="125" t="str">
        <f t="shared" si="2"/>
        <v/>
      </c>
      <c r="AF28" s="127" t="str">
        <f t="shared" si="3"/>
        <v/>
      </c>
      <c r="AG28" s="125" t="str">
        <f t="shared" si="4"/>
        <v/>
      </c>
      <c r="AH28" s="125" t="str">
        <f t="shared" si="5"/>
        <v/>
      </c>
      <c r="AI28" s="227"/>
      <c r="AJ28" s="227"/>
      <c r="AK28" s="127" t="str">
        <f t="shared" si="6"/>
        <v/>
      </c>
      <c r="AL28" s="125" t="str">
        <f>IF($C28=AL$6,IF(SUM(G28,K28,O28,S28,W28)=0,"",IF(AND(AVERAGE(G28,K28,O28,S28,W28)&gt;=1,AVERAGE(G28,K28,O28,S28,W28)&lt;=1.6),1,IF(AND(AVERAGE(G28,K28,O28,S28,W28)&gt;1.6,AVERAGE(G28,K28,O28,S28,W28)&lt;=2.6),2,IF(AND(AVERAGEE(G28,K28,O28,S28,W28)&gt;2.6,AVERAGE(G28,K28,O28,S28,W28)&lt;=3),3)))),"")</f>
        <v/>
      </c>
      <c r="AM28" s="125" t="str">
        <f t="shared" si="7"/>
        <v/>
      </c>
      <c r="AN28" s="127" t="str">
        <f t="shared" si="8"/>
        <v/>
      </c>
      <c r="AO28" s="125" t="str">
        <f>IF($C28=AO$6,IF(SUM(AA28)=0,"",IF(AND(AVERAGE(AA28)&gt;=1,AVERAGE(AA28)&lt;=1.6),1,IF(AND(AVERAGE(AA28)&gt;1.6,AVERAGE(AA28)&lt;=2.6),2,IF(AND(AVERAGEE(AA28)&gt;2.6,AVERAGE(AA28)&lt;=3),3)))),"")</f>
        <v/>
      </c>
      <c r="AP28" s="125" t="str">
        <f t="shared" si="9"/>
        <v/>
      </c>
      <c r="AQ28" s="227"/>
      <c r="AR28" s="227"/>
    </row>
    <row r="29" spans="1:44" s="228" customFormat="1" ht="45" customHeight="1">
      <c r="A29" s="226">
        <f>'MAKLUMAT MURID'!A34</f>
        <v>22</v>
      </c>
      <c r="B29" s="225">
        <f>VLOOKUP(A29,'MAKLUMAT MURID'!$A$13:$I$52,2,FALSE)</f>
        <v>0</v>
      </c>
      <c r="C29" s="226" t="str">
        <f>VLOOKUP(A29,'MAKLUMAT MURID'!$A$13:$I$52,6,FALSE)</f>
        <v/>
      </c>
      <c r="D29" s="226">
        <f>VLOOKUP(A29,'MAKLUMAT MURID'!$A$13:$I$52,5,FALSE)</f>
        <v>0</v>
      </c>
      <c r="E29" s="38"/>
      <c r="F29" s="134"/>
      <c r="G29" s="38"/>
      <c r="H29" s="134"/>
      <c r="I29" s="38"/>
      <c r="J29" s="134"/>
      <c r="K29" s="38"/>
      <c r="L29" s="134"/>
      <c r="M29" s="38"/>
      <c r="N29" s="134"/>
      <c r="O29" s="38"/>
      <c r="P29" s="134"/>
      <c r="Q29" s="38"/>
      <c r="R29" s="134"/>
      <c r="S29" s="38"/>
      <c r="T29" s="134"/>
      <c r="U29" s="38"/>
      <c r="V29" s="134"/>
      <c r="W29" s="38"/>
      <c r="X29" s="134"/>
      <c r="Y29" s="38"/>
      <c r="Z29" s="134"/>
      <c r="AA29" s="38"/>
      <c r="AB29" s="134"/>
      <c r="AC29" s="127" t="str">
        <f t="shared" si="0"/>
        <v/>
      </c>
      <c r="AD29" s="125" t="str">
        <f t="shared" si="1"/>
        <v/>
      </c>
      <c r="AE29" s="125" t="str">
        <f t="shared" si="2"/>
        <v/>
      </c>
      <c r="AF29" s="127" t="str">
        <f t="shared" si="3"/>
        <v/>
      </c>
      <c r="AG29" s="125" t="str">
        <f t="shared" si="4"/>
        <v/>
      </c>
      <c r="AH29" s="125" t="str">
        <f t="shared" si="5"/>
        <v/>
      </c>
      <c r="AI29" s="227"/>
      <c r="AJ29" s="227"/>
      <c r="AK29" s="127" t="str">
        <f t="shared" si="6"/>
        <v/>
      </c>
      <c r="AL29" s="125" t="str">
        <f>IF($C29=AL$6,IF(SUM(G29,K29,O29,S29,W29)=0,"",IF(AND(AVERAGE(G29,K29,O29,S29,W29)&gt;=1,AVERAGE(G29,K29,O29,S29,W29)&lt;=1.6),1,IF(AND(AVERAGE(G29,K29,O29,S29,W29)&gt;1.6,AVERAGE(G29,K29,O29,S29,W29)&lt;=2.6),2,IF(AND(AVERAGEE(G29,K29,O29,S29,W29)&gt;2.6,AVERAGE(G29,K29,O29,S29,W29)&lt;=3),3)))),"")</f>
        <v/>
      </c>
      <c r="AM29" s="125" t="str">
        <f t="shared" si="7"/>
        <v/>
      </c>
      <c r="AN29" s="127" t="str">
        <f t="shared" si="8"/>
        <v/>
      </c>
      <c r="AO29" s="125" t="str">
        <f>IF($C29=AO$6,IF(SUM(AA29)=0,"",IF(AND(AVERAGE(AA29)&gt;=1,AVERAGE(AA29)&lt;=1.6),1,IF(AND(AVERAGE(AA29)&gt;1.6,AVERAGE(AA29)&lt;=2.6),2,IF(AND(AVERAGEE(AA29)&gt;2.6,AVERAGE(AA29)&lt;=3),3)))),"")</f>
        <v/>
      </c>
      <c r="AP29" s="125" t="str">
        <f t="shared" si="9"/>
        <v/>
      </c>
      <c r="AQ29" s="227"/>
      <c r="AR29" s="227"/>
    </row>
    <row r="30" spans="1:44" s="228" customFormat="1" ht="45" customHeight="1">
      <c r="A30" s="226">
        <f>'MAKLUMAT MURID'!A35</f>
        <v>23</v>
      </c>
      <c r="B30" s="225">
        <f>VLOOKUP(A30,'MAKLUMAT MURID'!$A$13:$I$52,2,FALSE)</f>
        <v>0</v>
      </c>
      <c r="C30" s="226" t="str">
        <f>VLOOKUP(A30,'MAKLUMAT MURID'!$A$13:$I$52,6,FALSE)</f>
        <v/>
      </c>
      <c r="D30" s="226">
        <f>VLOOKUP(A30,'MAKLUMAT MURID'!$A$13:$I$52,5,FALSE)</f>
        <v>0</v>
      </c>
      <c r="E30" s="38"/>
      <c r="F30" s="134"/>
      <c r="G30" s="38"/>
      <c r="H30" s="134"/>
      <c r="I30" s="38"/>
      <c r="J30" s="134"/>
      <c r="K30" s="38"/>
      <c r="L30" s="134"/>
      <c r="M30" s="38"/>
      <c r="N30" s="134"/>
      <c r="O30" s="38"/>
      <c r="P30" s="134"/>
      <c r="Q30" s="38"/>
      <c r="R30" s="134"/>
      <c r="S30" s="38"/>
      <c r="T30" s="134"/>
      <c r="U30" s="38"/>
      <c r="V30" s="134"/>
      <c r="W30" s="38"/>
      <c r="X30" s="134"/>
      <c r="Y30" s="38"/>
      <c r="Z30" s="134"/>
      <c r="AA30" s="38"/>
      <c r="AB30" s="134"/>
      <c r="AC30" s="127" t="str">
        <f t="shared" si="0"/>
        <v/>
      </c>
      <c r="AD30" s="125" t="str">
        <f t="shared" si="1"/>
        <v/>
      </c>
      <c r="AE30" s="125" t="str">
        <f t="shared" si="2"/>
        <v/>
      </c>
      <c r="AF30" s="127" t="str">
        <f t="shared" si="3"/>
        <v/>
      </c>
      <c r="AG30" s="125" t="str">
        <f t="shared" si="4"/>
        <v/>
      </c>
      <c r="AH30" s="125" t="str">
        <f t="shared" si="5"/>
        <v/>
      </c>
      <c r="AI30" s="227"/>
      <c r="AJ30" s="227"/>
      <c r="AK30" s="127" t="str">
        <f t="shared" si="6"/>
        <v/>
      </c>
      <c r="AL30" s="125" t="str">
        <f>IF($C30=AL$6,IF(SUM(G30,K30,O30,S30,W30)=0,"",IF(AND(AVERAGE(G30,K30,O30,S30,W30)&gt;=1,AVERAGE(G30,K30,O30,S30,W30)&lt;=1.6),1,IF(AND(AVERAGE(G30,K30,O30,S30,W30)&gt;1.6,AVERAGE(G30,K30,O30,S30,W30)&lt;=2.6),2,IF(AND(AVERAGEE(G30,K30,O30,S30,W30)&gt;2.6,AVERAGE(G30,K30,O30,S30,W30)&lt;=3),3)))),"")</f>
        <v/>
      </c>
      <c r="AM30" s="125" t="str">
        <f t="shared" si="7"/>
        <v/>
      </c>
      <c r="AN30" s="127" t="str">
        <f t="shared" si="8"/>
        <v/>
      </c>
      <c r="AO30" s="125" t="str">
        <f>IF($C30=AO$6,IF(SUM(AA30)=0,"",IF(AND(AVERAGE(AA30)&gt;=1,AVERAGE(AA30)&lt;=1.6),1,IF(AND(AVERAGE(AA30)&gt;1.6,AVERAGE(AA30)&lt;=2.6),2,IF(AND(AVERAGEE(AA30)&gt;2.6,AVERAGE(AA30)&lt;=3),3)))),"")</f>
        <v/>
      </c>
      <c r="AP30" s="125" t="str">
        <f t="shared" si="9"/>
        <v/>
      </c>
      <c r="AQ30" s="227"/>
      <c r="AR30" s="227"/>
    </row>
    <row r="31" spans="1:44" s="228" customFormat="1" ht="45" customHeight="1">
      <c r="A31" s="226">
        <f>'MAKLUMAT MURID'!A36</f>
        <v>24</v>
      </c>
      <c r="B31" s="225">
        <f>VLOOKUP(A31,'MAKLUMAT MURID'!$A$13:$I$52,2,FALSE)</f>
        <v>0</v>
      </c>
      <c r="C31" s="226" t="str">
        <f>VLOOKUP(A31,'MAKLUMAT MURID'!$A$13:$I$52,6,FALSE)</f>
        <v/>
      </c>
      <c r="D31" s="226">
        <f>VLOOKUP(A31,'MAKLUMAT MURID'!$A$13:$I$52,5,FALSE)</f>
        <v>0</v>
      </c>
      <c r="E31" s="38"/>
      <c r="F31" s="134"/>
      <c r="G31" s="38"/>
      <c r="H31" s="134"/>
      <c r="I31" s="38"/>
      <c r="J31" s="134"/>
      <c r="K31" s="38"/>
      <c r="L31" s="134"/>
      <c r="M31" s="38"/>
      <c r="N31" s="134"/>
      <c r="O31" s="38"/>
      <c r="P31" s="134"/>
      <c r="Q31" s="38"/>
      <c r="R31" s="134"/>
      <c r="S31" s="38"/>
      <c r="T31" s="134"/>
      <c r="U31" s="38"/>
      <c r="V31" s="134"/>
      <c r="W31" s="38"/>
      <c r="X31" s="134"/>
      <c r="Y31" s="38"/>
      <c r="Z31" s="134"/>
      <c r="AA31" s="38"/>
      <c r="AB31" s="134"/>
      <c r="AC31" s="127" t="str">
        <f t="shared" si="0"/>
        <v/>
      </c>
      <c r="AD31" s="125" t="str">
        <f t="shared" si="1"/>
        <v/>
      </c>
      <c r="AE31" s="125" t="str">
        <f t="shared" si="2"/>
        <v/>
      </c>
      <c r="AF31" s="127" t="str">
        <f t="shared" si="3"/>
        <v/>
      </c>
      <c r="AG31" s="125" t="str">
        <f t="shared" si="4"/>
        <v/>
      </c>
      <c r="AH31" s="125" t="str">
        <f t="shared" si="5"/>
        <v/>
      </c>
      <c r="AI31" s="227"/>
      <c r="AJ31" s="227"/>
      <c r="AK31" s="127" t="str">
        <f t="shared" si="6"/>
        <v/>
      </c>
      <c r="AL31" s="125" t="str">
        <f>IF($C31=AL$6,IF(SUM(G31,K31,O31,S31,W31)=0,"",IF(AND(AVERAGE(G31,K31,O31,S31,W31)&gt;=1,AVERAGE(G31,K31,O31,S31,W31)&lt;=1.6),1,IF(AND(AVERAGE(G31,K31,O31,S31,W31)&gt;1.6,AVERAGE(G31,K31,O31,S31,W31)&lt;=2.6),2,IF(AND(AVERAGEE(G31,K31,O31,S31,W31)&gt;2.6,AVERAGE(G31,K31,O31,S31,W31)&lt;=3),3)))),"")</f>
        <v/>
      </c>
      <c r="AM31" s="125" t="str">
        <f t="shared" si="7"/>
        <v/>
      </c>
      <c r="AN31" s="127" t="str">
        <f t="shared" si="8"/>
        <v/>
      </c>
      <c r="AO31" s="125" t="str">
        <f>IF($C31=AO$6,IF(SUM(AA31)=0,"",IF(AND(AVERAGE(AA31)&gt;=1,AVERAGE(AA31)&lt;=1.6),1,IF(AND(AVERAGE(AA31)&gt;1.6,AVERAGE(AA31)&lt;=2.6),2,IF(AND(AVERAGEE(AA31)&gt;2.6,AVERAGE(AA31)&lt;=3),3)))),"")</f>
        <v/>
      </c>
      <c r="AP31" s="125" t="str">
        <f t="shared" si="9"/>
        <v/>
      </c>
      <c r="AQ31" s="227"/>
      <c r="AR31" s="227"/>
    </row>
    <row r="32" spans="1:44" s="228" customFormat="1" ht="45" customHeight="1">
      <c r="A32" s="226">
        <f>'MAKLUMAT MURID'!A37</f>
        <v>25</v>
      </c>
      <c r="B32" s="225">
        <f>VLOOKUP(A32,'MAKLUMAT MURID'!$A$13:$I$52,2,FALSE)</f>
        <v>0</v>
      </c>
      <c r="C32" s="226" t="str">
        <f>VLOOKUP(A32,'MAKLUMAT MURID'!$A$13:$I$52,6,FALSE)</f>
        <v/>
      </c>
      <c r="D32" s="226">
        <f>VLOOKUP(A32,'MAKLUMAT MURID'!$A$13:$I$52,5,FALSE)</f>
        <v>0</v>
      </c>
      <c r="E32" s="38"/>
      <c r="F32" s="134"/>
      <c r="G32" s="38"/>
      <c r="H32" s="134"/>
      <c r="I32" s="38"/>
      <c r="J32" s="134"/>
      <c r="K32" s="38"/>
      <c r="L32" s="134"/>
      <c r="M32" s="38"/>
      <c r="N32" s="134"/>
      <c r="O32" s="38"/>
      <c r="P32" s="134"/>
      <c r="Q32" s="38"/>
      <c r="R32" s="134"/>
      <c r="S32" s="38"/>
      <c r="T32" s="134"/>
      <c r="U32" s="38"/>
      <c r="V32" s="134"/>
      <c r="W32" s="38"/>
      <c r="X32" s="134"/>
      <c r="Y32" s="38"/>
      <c r="Z32" s="134"/>
      <c r="AA32" s="38"/>
      <c r="AB32" s="134"/>
      <c r="AC32" s="127" t="str">
        <f t="shared" si="0"/>
        <v/>
      </c>
      <c r="AD32" s="125" t="str">
        <f t="shared" si="1"/>
        <v/>
      </c>
      <c r="AE32" s="125" t="str">
        <f t="shared" si="2"/>
        <v/>
      </c>
      <c r="AF32" s="127" t="str">
        <f t="shared" si="3"/>
        <v/>
      </c>
      <c r="AG32" s="125" t="str">
        <f t="shared" si="4"/>
        <v/>
      </c>
      <c r="AH32" s="125" t="str">
        <f t="shared" si="5"/>
        <v/>
      </c>
      <c r="AI32" s="227"/>
      <c r="AJ32" s="227"/>
      <c r="AK32" s="127" t="str">
        <f t="shared" si="6"/>
        <v/>
      </c>
      <c r="AL32" s="125" t="str">
        <f>IF($C32=AL$6,IF(SUM(G32,K32,O32,S32,W32)=0,"",IF(AND(AVERAGE(G32,K32,O32,S32,W32)&gt;=1,AVERAGE(G32,K32,O32,S32,W32)&lt;=1.6),1,IF(AND(AVERAGE(G32,K32,O32,S32,W32)&gt;1.6,AVERAGE(G32,K32,O32,S32,W32)&lt;=2.6),2,IF(AND(AVERAGE(G32,K32,O32,S32,W32)&gt;2.6,AVERAGE(G32,K32,O32,S32,W32)&lt;=3),3)))),"")</f>
        <v/>
      </c>
      <c r="AM32" s="125" t="str">
        <f t="shared" si="7"/>
        <v/>
      </c>
      <c r="AN32" s="127" t="str">
        <f t="shared" si="8"/>
        <v/>
      </c>
      <c r="AO32" s="125" t="str">
        <f>IF($C32=AO$6,IF(SUM(AA32)=0,"",IF(AND(AVERAGE(AA32)&gt;=1,AVERAGE(AA32)&lt;=1.6),1,IF(AND(AVERAGE(AA32)&gt;1.6,AVERAGE(AA32)&lt;=2.6),2,IF(AND(AVERAGE(AA32)&gt;2.6,AVERAGE(AA32)&lt;=3),3)))),"")</f>
        <v/>
      </c>
      <c r="AP32" s="125" t="str">
        <f t="shared" si="9"/>
        <v/>
      </c>
      <c r="AQ32" s="227"/>
      <c r="AR32" s="227"/>
    </row>
    <row r="33" spans="1:44" s="228" customFormat="1" ht="45" customHeight="1">
      <c r="A33" s="226">
        <f>'MAKLUMAT MURID'!A38</f>
        <v>26</v>
      </c>
      <c r="B33" s="225">
        <f>VLOOKUP(A33,'MAKLUMAT MURID'!$A$13:$I$52,2,FALSE)</f>
        <v>0</v>
      </c>
      <c r="C33" s="226" t="str">
        <f>VLOOKUP(A33,'MAKLUMAT MURID'!$A$13:$I$52,6,FALSE)</f>
        <v/>
      </c>
      <c r="D33" s="226">
        <f>VLOOKUP(A33,'MAKLUMAT MURID'!$A$13:$I$52,5,FALSE)</f>
        <v>0</v>
      </c>
      <c r="E33" s="38"/>
      <c r="F33" s="134"/>
      <c r="G33" s="38"/>
      <c r="H33" s="134"/>
      <c r="I33" s="38"/>
      <c r="J33" s="134"/>
      <c r="K33" s="38"/>
      <c r="L33" s="134"/>
      <c r="M33" s="38"/>
      <c r="N33" s="134"/>
      <c r="O33" s="38"/>
      <c r="P33" s="134"/>
      <c r="Q33" s="38"/>
      <c r="R33" s="134"/>
      <c r="S33" s="38"/>
      <c r="T33" s="134"/>
      <c r="U33" s="38"/>
      <c r="V33" s="134"/>
      <c r="W33" s="38"/>
      <c r="X33" s="134"/>
      <c r="Y33" s="38"/>
      <c r="Z33" s="134"/>
      <c r="AA33" s="38"/>
      <c r="AB33" s="134"/>
      <c r="AC33" s="127" t="str">
        <f t="shared" si="0"/>
        <v/>
      </c>
      <c r="AD33" s="125" t="str">
        <f t="shared" si="1"/>
        <v/>
      </c>
      <c r="AE33" s="125" t="str">
        <f t="shared" si="2"/>
        <v/>
      </c>
      <c r="AF33" s="127" t="str">
        <f t="shared" si="3"/>
        <v/>
      </c>
      <c r="AG33" s="125" t="str">
        <f t="shared" si="4"/>
        <v/>
      </c>
      <c r="AH33" s="125" t="str">
        <f t="shared" si="5"/>
        <v/>
      </c>
      <c r="AI33" s="227"/>
      <c r="AJ33" s="227"/>
      <c r="AK33" s="127" t="str">
        <f t="shared" si="6"/>
        <v/>
      </c>
      <c r="AL33" s="125" t="str">
        <f t="shared" ref="AL33:AL47" si="10">IF($C33=AL$6,IF(SUM(G33,K33,O33,S33,W33)=0,"",IF(AND(AVERAGE(G33,K33,O33,S33,W33)&gt;=1,AVERAGE(G33,K33,O33,S33,W33)&lt;=1.6),1,IF(AND(AVERAGE(G33,K33,O33,S33,W33)&gt;1.6,AVERAGE(G33,K33,O33,S33,W33)&lt;=2.6),2,IF(AND(AVERAGE(G33,K33,O33,S33,W33)&gt;2.6,AVERAGE(G33,K33,O33,S33,W33)&lt;=3),3)))),"")</f>
        <v/>
      </c>
      <c r="AM33" s="125" t="str">
        <f t="shared" ref="AM33:AM47" si="11">IF($C33=AM$6,IF(SUM(G33,K33,O33,S33,W33)=0,"",IF(AND(AVERAGE(G33,K33,O33,S33,W33)&gt;=1,AVERAGE(G33,K33,O33,S33,W33)&lt;=1.6),1,IF(AND(AVERAGE(G33,K33,O33,S33,W33)&gt;1.6,AVERAGE(G33,K33,O33,S33,W33)&lt;=2.6),2,IF(AND(AVERAGE(G33,K33,O33,S33,W33)&gt;2.6,AVERAGE(G33,K33,O33,S33,W33)&lt;=3),3)))),"")</f>
        <v/>
      </c>
      <c r="AN33" s="127" t="str">
        <f t="shared" si="8"/>
        <v/>
      </c>
      <c r="AO33" s="125" t="str">
        <f t="shared" ref="AO33:AO47" si="12">IF($C33=AO$6,IF(SUM(AA33)=0,"",IF(AND(AVERAGE(AA33)&gt;=1,AVERAGE(AA33)&lt;=1.6),1,IF(AND(AVERAGE(AA33)&gt;1.6,AVERAGE(AA33)&lt;=2.6),2,IF(AND(AVERAGE(AA33)&gt;2.6,AVERAGE(AA33)&lt;=3),3)))),"")</f>
        <v/>
      </c>
      <c r="AP33" s="125" t="str">
        <f t="shared" ref="AP33:AP47" si="13">IF($C33=AP$6,IF(SUM(AA33)=0,"",IF(AND(AVERAGE(AA33)&gt;=1,AVERAGE(AA33)&lt;=1.6),1,IF(AND(AVERAGE(AA33)&gt;1.6,AVERAGE(AA33)&lt;=2.6),2,IF(AND(AVERAGE(AA33)&gt;2.6,AVERAGE(AA33)&lt;=3),3)))),"")</f>
        <v/>
      </c>
      <c r="AQ33" s="227"/>
      <c r="AR33" s="227"/>
    </row>
    <row r="34" spans="1:44" s="228" customFormat="1" ht="45" customHeight="1">
      <c r="A34" s="226">
        <f>'MAKLUMAT MURID'!A39</f>
        <v>27</v>
      </c>
      <c r="B34" s="225">
        <f>VLOOKUP(A34,'MAKLUMAT MURID'!$A$13:$I$52,2,FALSE)</f>
        <v>0</v>
      </c>
      <c r="C34" s="226" t="str">
        <f>VLOOKUP(A34,'MAKLUMAT MURID'!$A$13:$I$52,6,FALSE)</f>
        <v/>
      </c>
      <c r="D34" s="226">
        <f>VLOOKUP(A34,'MAKLUMAT MURID'!$A$13:$I$52,5,FALSE)</f>
        <v>0</v>
      </c>
      <c r="E34" s="38"/>
      <c r="F34" s="134"/>
      <c r="G34" s="38"/>
      <c r="H34" s="134"/>
      <c r="I34" s="38"/>
      <c r="J34" s="134"/>
      <c r="K34" s="38"/>
      <c r="L34" s="134"/>
      <c r="M34" s="38"/>
      <c r="N34" s="134"/>
      <c r="O34" s="38"/>
      <c r="P34" s="134"/>
      <c r="Q34" s="38"/>
      <c r="R34" s="134"/>
      <c r="S34" s="38"/>
      <c r="T34" s="134"/>
      <c r="U34" s="38"/>
      <c r="V34" s="134"/>
      <c r="W34" s="38"/>
      <c r="X34" s="134"/>
      <c r="Y34" s="38"/>
      <c r="Z34" s="134"/>
      <c r="AA34" s="38"/>
      <c r="AB34" s="134"/>
      <c r="AC34" s="127" t="str">
        <f t="shared" si="0"/>
        <v/>
      </c>
      <c r="AD34" s="125" t="str">
        <f t="shared" si="1"/>
        <v/>
      </c>
      <c r="AE34" s="125" t="str">
        <f t="shared" si="2"/>
        <v/>
      </c>
      <c r="AF34" s="127" t="str">
        <f t="shared" si="3"/>
        <v/>
      </c>
      <c r="AG34" s="125" t="str">
        <f t="shared" si="4"/>
        <v/>
      </c>
      <c r="AH34" s="125" t="str">
        <f t="shared" si="5"/>
        <v/>
      </c>
      <c r="AI34" s="227"/>
      <c r="AJ34" s="227"/>
      <c r="AK34" s="127" t="str">
        <f t="shared" si="6"/>
        <v/>
      </c>
      <c r="AL34" s="125" t="str">
        <f t="shared" si="10"/>
        <v/>
      </c>
      <c r="AM34" s="125" t="str">
        <f t="shared" si="11"/>
        <v/>
      </c>
      <c r="AN34" s="127" t="str">
        <f t="shared" si="8"/>
        <v/>
      </c>
      <c r="AO34" s="125" t="str">
        <f t="shared" si="12"/>
        <v/>
      </c>
      <c r="AP34" s="125" t="str">
        <f t="shared" si="13"/>
        <v/>
      </c>
      <c r="AQ34" s="227"/>
      <c r="AR34" s="227"/>
    </row>
    <row r="35" spans="1:44" s="228" customFormat="1" ht="45" customHeight="1">
      <c r="A35" s="226">
        <f>'MAKLUMAT MURID'!A40</f>
        <v>28</v>
      </c>
      <c r="B35" s="225">
        <f>VLOOKUP(A35,'MAKLUMAT MURID'!$A$13:$I$52,2,FALSE)</f>
        <v>0</v>
      </c>
      <c r="C35" s="226" t="str">
        <f>VLOOKUP(A35,'MAKLUMAT MURID'!$A$13:$I$52,6,FALSE)</f>
        <v/>
      </c>
      <c r="D35" s="226">
        <f>VLOOKUP(A35,'MAKLUMAT MURID'!$A$13:$I$52,5,FALSE)</f>
        <v>0</v>
      </c>
      <c r="E35" s="38"/>
      <c r="F35" s="134"/>
      <c r="G35" s="38"/>
      <c r="H35" s="134"/>
      <c r="I35" s="38"/>
      <c r="J35" s="134"/>
      <c r="K35" s="38"/>
      <c r="L35" s="134"/>
      <c r="M35" s="38"/>
      <c r="N35" s="134"/>
      <c r="O35" s="38"/>
      <c r="P35" s="134"/>
      <c r="Q35" s="38"/>
      <c r="R35" s="134"/>
      <c r="S35" s="38"/>
      <c r="T35" s="134"/>
      <c r="U35" s="38"/>
      <c r="V35" s="134"/>
      <c r="W35" s="38"/>
      <c r="X35" s="134"/>
      <c r="Y35" s="38"/>
      <c r="Z35" s="134"/>
      <c r="AA35" s="38"/>
      <c r="AB35" s="134"/>
      <c r="AC35" s="127" t="str">
        <f t="shared" si="0"/>
        <v/>
      </c>
      <c r="AD35" s="125" t="str">
        <f t="shared" si="1"/>
        <v/>
      </c>
      <c r="AE35" s="125" t="str">
        <f t="shared" si="2"/>
        <v/>
      </c>
      <c r="AF35" s="127" t="str">
        <f t="shared" si="3"/>
        <v/>
      </c>
      <c r="AG35" s="125" t="str">
        <f t="shared" si="4"/>
        <v/>
      </c>
      <c r="AH35" s="125" t="str">
        <f t="shared" si="5"/>
        <v/>
      </c>
      <c r="AI35" s="227"/>
      <c r="AJ35" s="227"/>
      <c r="AK35" s="127" t="str">
        <f t="shared" si="6"/>
        <v/>
      </c>
      <c r="AL35" s="125" t="str">
        <f t="shared" si="10"/>
        <v/>
      </c>
      <c r="AM35" s="125" t="str">
        <f t="shared" si="11"/>
        <v/>
      </c>
      <c r="AN35" s="127" t="str">
        <f t="shared" si="8"/>
        <v/>
      </c>
      <c r="AO35" s="125" t="str">
        <f t="shared" si="12"/>
        <v/>
      </c>
      <c r="AP35" s="125" t="str">
        <f t="shared" si="13"/>
        <v/>
      </c>
      <c r="AQ35" s="227"/>
      <c r="AR35" s="227"/>
    </row>
    <row r="36" spans="1:44" s="228" customFormat="1" ht="45" customHeight="1">
      <c r="A36" s="226">
        <f>'MAKLUMAT MURID'!A41</f>
        <v>29</v>
      </c>
      <c r="B36" s="225">
        <f>VLOOKUP(A36,'MAKLUMAT MURID'!$A$13:$I$52,2,FALSE)</f>
        <v>0</v>
      </c>
      <c r="C36" s="226" t="str">
        <f>VLOOKUP(A36,'MAKLUMAT MURID'!$A$13:$I$52,6,FALSE)</f>
        <v/>
      </c>
      <c r="D36" s="226">
        <f>VLOOKUP(A36,'MAKLUMAT MURID'!$A$13:$I$52,5,FALSE)</f>
        <v>0</v>
      </c>
      <c r="E36" s="38"/>
      <c r="F36" s="134"/>
      <c r="G36" s="38"/>
      <c r="H36" s="134"/>
      <c r="I36" s="38"/>
      <c r="J36" s="134"/>
      <c r="K36" s="38"/>
      <c r="L36" s="134"/>
      <c r="M36" s="38"/>
      <c r="N36" s="134"/>
      <c r="O36" s="38"/>
      <c r="P36" s="134"/>
      <c r="Q36" s="38"/>
      <c r="R36" s="134"/>
      <c r="S36" s="38"/>
      <c r="T36" s="134"/>
      <c r="U36" s="38"/>
      <c r="V36" s="134"/>
      <c r="W36" s="38"/>
      <c r="X36" s="134"/>
      <c r="Y36" s="38"/>
      <c r="Z36" s="134"/>
      <c r="AA36" s="38"/>
      <c r="AB36" s="134"/>
      <c r="AC36" s="127" t="str">
        <f t="shared" si="0"/>
        <v/>
      </c>
      <c r="AD36" s="125" t="str">
        <f t="shared" si="1"/>
        <v/>
      </c>
      <c r="AE36" s="125" t="str">
        <f t="shared" si="2"/>
        <v/>
      </c>
      <c r="AF36" s="127" t="str">
        <f t="shared" si="3"/>
        <v/>
      </c>
      <c r="AG36" s="125" t="str">
        <f t="shared" si="4"/>
        <v/>
      </c>
      <c r="AH36" s="125" t="str">
        <f t="shared" si="5"/>
        <v/>
      </c>
      <c r="AI36" s="227"/>
      <c r="AJ36" s="227"/>
      <c r="AK36" s="127" t="str">
        <f t="shared" si="6"/>
        <v/>
      </c>
      <c r="AL36" s="125" t="str">
        <f t="shared" si="10"/>
        <v/>
      </c>
      <c r="AM36" s="125" t="str">
        <f t="shared" si="11"/>
        <v/>
      </c>
      <c r="AN36" s="127" t="str">
        <f t="shared" si="8"/>
        <v/>
      </c>
      <c r="AO36" s="125" t="str">
        <f t="shared" si="12"/>
        <v/>
      </c>
      <c r="AP36" s="125" t="str">
        <f t="shared" si="13"/>
        <v/>
      </c>
      <c r="AQ36" s="227"/>
      <c r="AR36" s="227"/>
    </row>
    <row r="37" spans="1:44" s="228" customFormat="1" ht="45" customHeight="1">
      <c r="A37" s="226">
        <f>'MAKLUMAT MURID'!A42</f>
        <v>30</v>
      </c>
      <c r="B37" s="225">
        <f>VLOOKUP(A37,'MAKLUMAT MURID'!$A$13:$I$52,2,FALSE)</f>
        <v>0</v>
      </c>
      <c r="C37" s="226" t="str">
        <f>VLOOKUP(A37,'MAKLUMAT MURID'!$A$13:$I$52,6,FALSE)</f>
        <v/>
      </c>
      <c r="D37" s="226">
        <f>VLOOKUP(A37,'MAKLUMAT MURID'!$A$13:$I$52,5,FALSE)</f>
        <v>0</v>
      </c>
      <c r="E37" s="38"/>
      <c r="F37" s="134"/>
      <c r="G37" s="38"/>
      <c r="H37" s="134"/>
      <c r="I37" s="38"/>
      <c r="J37" s="134"/>
      <c r="K37" s="38"/>
      <c r="L37" s="134"/>
      <c r="M37" s="38"/>
      <c r="N37" s="134"/>
      <c r="O37" s="38"/>
      <c r="P37" s="134"/>
      <c r="Q37" s="38"/>
      <c r="R37" s="134"/>
      <c r="S37" s="38"/>
      <c r="T37" s="134"/>
      <c r="U37" s="38"/>
      <c r="V37" s="134"/>
      <c r="W37" s="38"/>
      <c r="X37" s="134"/>
      <c r="Y37" s="38"/>
      <c r="Z37" s="134"/>
      <c r="AA37" s="38"/>
      <c r="AB37" s="134"/>
      <c r="AC37" s="127" t="str">
        <f t="shared" si="0"/>
        <v/>
      </c>
      <c r="AD37" s="125" t="str">
        <f t="shared" si="1"/>
        <v/>
      </c>
      <c r="AE37" s="125" t="str">
        <f t="shared" si="2"/>
        <v/>
      </c>
      <c r="AF37" s="127" t="str">
        <f t="shared" si="3"/>
        <v/>
      </c>
      <c r="AG37" s="125" t="str">
        <f t="shared" si="4"/>
        <v/>
      </c>
      <c r="AH37" s="125" t="str">
        <f t="shared" si="5"/>
        <v/>
      </c>
      <c r="AI37" s="227"/>
      <c r="AJ37" s="227"/>
      <c r="AK37" s="127" t="str">
        <f t="shared" si="6"/>
        <v/>
      </c>
      <c r="AL37" s="125" t="str">
        <f t="shared" si="10"/>
        <v/>
      </c>
      <c r="AM37" s="125" t="str">
        <f t="shared" si="11"/>
        <v/>
      </c>
      <c r="AN37" s="127" t="str">
        <f t="shared" si="8"/>
        <v/>
      </c>
      <c r="AO37" s="125" t="str">
        <f t="shared" si="12"/>
        <v/>
      </c>
      <c r="AP37" s="125" t="str">
        <f t="shared" si="13"/>
        <v/>
      </c>
      <c r="AQ37" s="227"/>
      <c r="AR37" s="227"/>
    </row>
    <row r="38" spans="1:44" s="228" customFormat="1" ht="45" customHeight="1">
      <c r="A38" s="226">
        <f>'MAKLUMAT MURID'!A43</f>
        <v>31</v>
      </c>
      <c r="B38" s="225">
        <f>VLOOKUP(A38,'MAKLUMAT MURID'!$A$13:$I$52,2,FALSE)</f>
        <v>0</v>
      </c>
      <c r="C38" s="226" t="str">
        <f>VLOOKUP(A38,'MAKLUMAT MURID'!$A$13:$I$52,6,FALSE)</f>
        <v/>
      </c>
      <c r="D38" s="226">
        <f>VLOOKUP(A38,'MAKLUMAT MURID'!$A$13:$I$52,5,FALSE)</f>
        <v>0</v>
      </c>
      <c r="E38" s="38"/>
      <c r="F38" s="134"/>
      <c r="G38" s="38"/>
      <c r="H38" s="134"/>
      <c r="I38" s="38"/>
      <c r="J38" s="134"/>
      <c r="K38" s="38"/>
      <c r="L38" s="134"/>
      <c r="M38" s="38"/>
      <c r="N38" s="134"/>
      <c r="O38" s="38"/>
      <c r="P38" s="134"/>
      <c r="Q38" s="38"/>
      <c r="R38" s="134"/>
      <c r="S38" s="38"/>
      <c r="T38" s="134"/>
      <c r="U38" s="38"/>
      <c r="V38" s="134"/>
      <c r="W38" s="38"/>
      <c r="X38" s="134"/>
      <c r="Y38" s="38"/>
      <c r="Z38" s="134"/>
      <c r="AA38" s="38"/>
      <c r="AB38" s="134"/>
      <c r="AC38" s="127" t="str">
        <f t="shared" si="0"/>
        <v/>
      </c>
      <c r="AD38" s="125" t="str">
        <f t="shared" si="1"/>
        <v/>
      </c>
      <c r="AE38" s="125" t="str">
        <f t="shared" si="2"/>
        <v/>
      </c>
      <c r="AF38" s="127" t="str">
        <f t="shared" si="3"/>
        <v/>
      </c>
      <c r="AG38" s="125" t="str">
        <f t="shared" si="4"/>
        <v/>
      </c>
      <c r="AH38" s="125" t="str">
        <f t="shared" si="5"/>
        <v/>
      </c>
      <c r="AI38" s="227"/>
      <c r="AJ38" s="227"/>
      <c r="AK38" s="127" t="str">
        <f t="shared" si="6"/>
        <v/>
      </c>
      <c r="AL38" s="125" t="str">
        <f t="shared" si="10"/>
        <v/>
      </c>
      <c r="AM38" s="125" t="str">
        <f t="shared" si="11"/>
        <v/>
      </c>
      <c r="AN38" s="127" t="str">
        <f t="shared" si="8"/>
        <v/>
      </c>
      <c r="AO38" s="125" t="str">
        <f t="shared" si="12"/>
        <v/>
      </c>
      <c r="AP38" s="125" t="str">
        <f t="shared" si="13"/>
        <v/>
      </c>
      <c r="AQ38" s="227"/>
      <c r="AR38" s="227"/>
    </row>
    <row r="39" spans="1:44" s="228" customFormat="1" ht="45" customHeight="1">
      <c r="A39" s="226">
        <f>'MAKLUMAT MURID'!A44</f>
        <v>32</v>
      </c>
      <c r="B39" s="225">
        <f>VLOOKUP(A39,'MAKLUMAT MURID'!$A$13:$I$52,2,FALSE)</f>
        <v>0</v>
      </c>
      <c r="C39" s="226" t="str">
        <f>VLOOKUP(A39,'MAKLUMAT MURID'!$A$13:$I$52,6,FALSE)</f>
        <v/>
      </c>
      <c r="D39" s="226">
        <f>VLOOKUP(A39,'MAKLUMAT MURID'!$A$13:$I$52,5,FALSE)</f>
        <v>0</v>
      </c>
      <c r="E39" s="38"/>
      <c r="F39" s="134"/>
      <c r="G39" s="38"/>
      <c r="H39" s="134"/>
      <c r="I39" s="38"/>
      <c r="J39" s="134"/>
      <c r="K39" s="38"/>
      <c r="L39" s="134"/>
      <c r="M39" s="38"/>
      <c r="N39" s="134"/>
      <c r="O39" s="38"/>
      <c r="P39" s="134"/>
      <c r="Q39" s="38"/>
      <c r="R39" s="134"/>
      <c r="S39" s="38"/>
      <c r="T39" s="134"/>
      <c r="U39" s="38"/>
      <c r="V39" s="134"/>
      <c r="W39" s="38"/>
      <c r="X39" s="134"/>
      <c r="Y39" s="38"/>
      <c r="Z39" s="134"/>
      <c r="AA39" s="38"/>
      <c r="AB39" s="134"/>
      <c r="AC39" s="127" t="str">
        <f t="shared" si="0"/>
        <v/>
      </c>
      <c r="AD39" s="125" t="str">
        <f t="shared" si="1"/>
        <v/>
      </c>
      <c r="AE39" s="125" t="str">
        <f t="shared" si="2"/>
        <v/>
      </c>
      <c r="AF39" s="127" t="str">
        <f t="shared" si="3"/>
        <v/>
      </c>
      <c r="AG39" s="125" t="str">
        <f t="shared" si="4"/>
        <v/>
      </c>
      <c r="AH39" s="125" t="str">
        <f t="shared" si="5"/>
        <v/>
      </c>
      <c r="AI39" s="227"/>
      <c r="AJ39" s="227"/>
      <c r="AK39" s="127" t="str">
        <f t="shared" si="6"/>
        <v/>
      </c>
      <c r="AL39" s="125" t="str">
        <f t="shared" si="10"/>
        <v/>
      </c>
      <c r="AM39" s="125" t="str">
        <f t="shared" si="11"/>
        <v/>
      </c>
      <c r="AN39" s="127" t="str">
        <f t="shared" si="8"/>
        <v/>
      </c>
      <c r="AO39" s="125" t="str">
        <f t="shared" si="12"/>
        <v/>
      </c>
      <c r="AP39" s="125" t="str">
        <f t="shared" si="13"/>
        <v/>
      </c>
      <c r="AQ39" s="227"/>
      <c r="AR39" s="227"/>
    </row>
    <row r="40" spans="1:44" s="228" customFormat="1" ht="45" customHeight="1">
      <c r="A40" s="226">
        <f>'MAKLUMAT MURID'!A45</f>
        <v>33</v>
      </c>
      <c r="B40" s="225">
        <f>VLOOKUP(A40,'MAKLUMAT MURID'!$A$13:$I$52,2,FALSE)</f>
        <v>0</v>
      </c>
      <c r="C40" s="226" t="str">
        <f>VLOOKUP(A40,'MAKLUMAT MURID'!$A$13:$I$52,6,FALSE)</f>
        <v/>
      </c>
      <c r="D40" s="226">
        <f>VLOOKUP(A40,'MAKLUMAT MURID'!$A$13:$I$52,5,FALSE)</f>
        <v>0</v>
      </c>
      <c r="E40" s="38"/>
      <c r="F40" s="134"/>
      <c r="G40" s="38"/>
      <c r="H40" s="134"/>
      <c r="I40" s="38"/>
      <c r="J40" s="134"/>
      <c r="K40" s="38"/>
      <c r="L40" s="134"/>
      <c r="M40" s="38"/>
      <c r="N40" s="134"/>
      <c r="O40" s="38"/>
      <c r="P40" s="134"/>
      <c r="Q40" s="38"/>
      <c r="R40" s="134"/>
      <c r="S40" s="38"/>
      <c r="T40" s="134"/>
      <c r="U40" s="38"/>
      <c r="V40" s="134"/>
      <c r="W40" s="38"/>
      <c r="X40" s="134"/>
      <c r="Y40" s="38"/>
      <c r="Z40" s="134"/>
      <c r="AA40" s="38"/>
      <c r="AB40" s="134"/>
      <c r="AC40" s="127" t="str">
        <f t="shared" si="0"/>
        <v/>
      </c>
      <c r="AD40" s="125" t="str">
        <f t="shared" si="1"/>
        <v/>
      </c>
      <c r="AE40" s="125" t="str">
        <f t="shared" si="2"/>
        <v/>
      </c>
      <c r="AF40" s="127" t="str">
        <f t="shared" si="3"/>
        <v/>
      </c>
      <c r="AG40" s="125" t="str">
        <f t="shared" si="4"/>
        <v/>
      </c>
      <c r="AH40" s="125" t="str">
        <f t="shared" si="5"/>
        <v/>
      </c>
      <c r="AI40" s="227"/>
      <c r="AJ40" s="227"/>
      <c r="AK40" s="127" t="str">
        <f t="shared" si="6"/>
        <v/>
      </c>
      <c r="AL40" s="125" t="str">
        <f t="shared" si="10"/>
        <v/>
      </c>
      <c r="AM40" s="125" t="str">
        <f t="shared" si="11"/>
        <v/>
      </c>
      <c r="AN40" s="127" t="str">
        <f t="shared" si="8"/>
        <v/>
      </c>
      <c r="AO40" s="125" t="str">
        <f t="shared" si="12"/>
        <v/>
      </c>
      <c r="AP40" s="125" t="str">
        <f t="shared" si="13"/>
        <v/>
      </c>
      <c r="AQ40" s="227"/>
      <c r="AR40" s="227"/>
    </row>
    <row r="41" spans="1:44" s="228" customFormat="1" ht="45" customHeight="1">
      <c r="A41" s="226">
        <f>'MAKLUMAT MURID'!A46</f>
        <v>34</v>
      </c>
      <c r="B41" s="225">
        <f>VLOOKUP(A41,'MAKLUMAT MURID'!$A$13:$I$52,2,FALSE)</f>
        <v>0</v>
      </c>
      <c r="C41" s="226" t="str">
        <f>VLOOKUP(A41,'MAKLUMAT MURID'!$A$13:$I$52,6,FALSE)</f>
        <v/>
      </c>
      <c r="D41" s="226">
        <f>VLOOKUP(A41,'MAKLUMAT MURID'!$A$13:$I$52,5,FALSE)</f>
        <v>0</v>
      </c>
      <c r="E41" s="38"/>
      <c r="F41" s="134"/>
      <c r="G41" s="38"/>
      <c r="H41" s="134"/>
      <c r="I41" s="38"/>
      <c r="J41" s="134"/>
      <c r="K41" s="38"/>
      <c r="L41" s="134"/>
      <c r="M41" s="38"/>
      <c r="N41" s="134"/>
      <c r="O41" s="38"/>
      <c r="P41" s="134"/>
      <c r="Q41" s="38"/>
      <c r="R41" s="134"/>
      <c r="S41" s="38"/>
      <c r="T41" s="134"/>
      <c r="U41" s="38"/>
      <c r="V41" s="134"/>
      <c r="W41" s="38"/>
      <c r="X41" s="134"/>
      <c r="Y41" s="38"/>
      <c r="Z41" s="134"/>
      <c r="AA41" s="38"/>
      <c r="AB41" s="134"/>
      <c r="AC41" s="127" t="str">
        <f t="shared" si="0"/>
        <v/>
      </c>
      <c r="AD41" s="125" t="str">
        <f t="shared" si="1"/>
        <v/>
      </c>
      <c r="AE41" s="125" t="str">
        <f t="shared" si="2"/>
        <v/>
      </c>
      <c r="AF41" s="127" t="str">
        <f t="shared" si="3"/>
        <v/>
      </c>
      <c r="AG41" s="125" t="str">
        <f t="shared" si="4"/>
        <v/>
      </c>
      <c r="AH41" s="125" t="str">
        <f t="shared" si="5"/>
        <v/>
      </c>
      <c r="AI41" s="227"/>
      <c r="AJ41" s="227"/>
      <c r="AK41" s="127" t="str">
        <f t="shared" si="6"/>
        <v/>
      </c>
      <c r="AL41" s="125" t="str">
        <f t="shared" si="10"/>
        <v/>
      </c>
      <c r="AM41" s="125" t="str">
        <f t="shared" si="11"/>
        <v/>
      </c>
      <c r="AN41" s="127" t="str">
        <f t="shared" si="8"/>
        <v/>
      </c>
      <c r="AO41" s="125" t="str">
        <f t="shared" si="12"/>
        <v/>
      </c>
      <c r="AP41" s="125" t="str">
        <f t="shared" si="13"/>
        <v/>
      </c>
      <c r="AQ41" s="227"/>
      <c r="AR41" s="227"/>
    </row>
    <row r="42" spans="1:44" s="228" customFormat="1" ht="45" customHeight="1">
      <c r="A42" s="226">
        <f>'MAKLUMAT MURID'!A47</f>
        <v>35</v>
      </c>
      <c r="B42" s="225">
        <f>VLOOKUP(A42,'MAKLUMAT MURID'!$A$13:$I$52,2,FALSE)</f>
        <v>0</v>
      </c>
      <c r="C42" s="226" t="str">
        <f>VLOOKUP(A42,'MAKLUMAT MURID'!$A$13:$I$52,6,FALSE)</f>
        <v/>
      </c>
      <c r="D42" s="226">
        <f>VLOOKUP(A42,'MAKLUMAT MURID'!$A$13:$I$52,5,FALSE)</f>
        <v>0</v>
      </c>
      <c r="E42" s="38"/>
      <c r="F42" s="134"/>
      <c r="G42" s="38"/>
      <c r="H42" s="134"/>
      <c r="I42" s="38"/>
      <c r="J42" s="134"/>
      <c r="K42" s="38"/>
      <c r="L42" s="134"/>
      <c r="M42" s="38"/>
      <c r="N42" s="134"/>
      <c r="O42" s="38"/>
      <c r="P42" s="134"/>
      <c r="Q42" s="38"/>
      <c r="R42" s="134"/>
      <c r="S42" s="38"/>
      <c r="T42" s="134"/>
      <c r="U42" s="38"/>
      <c r="V42" s="134"/>
      <c r="W42" s="38"/>
      <c r="X42" s="134"/>
      <c r="Y42" s="38"/>
      <c r="Z42" s="134"/>
      <c r="AA42" s="38"/>
      <c r="AB42" s="134"/>
      <c r="AC42" s="127" t="str">
        <f t="shared" si="0"/>
        <v/>
      </c>
      <c r="AD42" s="125" t="str">
        <f t="shared" si="1"/>
        <v/>
      </c>
      <c r="AE42" s="125" t="str">
        <f t="shared" si="2"/>
        <v/>
      </c>
      <c r="AF42" s="127" t="str">
        <f t="shared" si="3"/>
        <v/>
      </c>
      <c r="AG42" s="125" t="str">
        <f t="shared" si="4"/>
        <v/>
      </c>
      <c r="AH42" s="125" t="str">
        <f t="shared" si="5"/>
        <v/>
      </c>
      <c r="AI42" s="227"/>
      <c r="AJ42" s="227"/>
      <c r="AK42" s="127" t="str">
        <f t="shared" si="6"/>
        <v/>
      </c>
      <c r="AL42" s="125" t="str">
        <f t="shared" si="10"/>
        <v/>
      </c>
      <c r="AM42" s="125" t="str">
        <f t="shared" si="11"/>
        <v/>
      </c>
      <c r="AN42" s="127" t="str">
        <f t="shared" si="8"/>
        <v/>
      </c>
      <c r="AO42" s="125" t="str">
        <f t="shared" si="12"/>
        <v/>
      </c>
      <c r="AP42" s="125" t="str">
        <f t="shared" si="13"/>
        <v/>
      </c>
      <c r="AQ42" s="227"/>
      <c r="AR42" s="227"/>
    </row>
    <row r="43" spans="1:44" s="228" customFormat="1" ht="45" customHeight="1">
      <c r="A43" s="226">
        <f>'MAKLUMAT MURID'!A48</f>
        <v>36</v>
      </c>
      <c r="B43" s="225">
        <f>VLOOKUP(A43,'MAKLUMAT MURID'!$A$13:$I$52,2,FALSE)</f>
        <v>0</v>
      </c>
      <c r="C43" s="226" t="str">
        <f>VLOOKUP(A43,'MAKLUMAT MURID'!$A$13:$I$52,6,FALSE)</f>
        <v/>
      </c>
      <c r="D43" s="226">
        <f>VLOOKUP(A43,'MAKLUMAT MURID'!$A$13:$I$52,5,FALSE)</f>
        <v>0</v>
      </c>
      <c r="E43" s="38"/>
      <c r="F43" s="134"/>
      <c r="G43" s="38"/>
      <c r="H43" s="134"/>
      <c r="I43" s="38"/>
      <c r="J43" s="134"/>
      <c r="K43" s="38"/>
      <c r="L43" s="134"/>
      <c r="M43" s="38"/>
      <c r="N43" s="134"/>
      <c r="O43" s="38"/>
      <c r="P43" s="134"/>
      <c r="Q43" s="38"/>
      <c r="R43" s="134"/>
      <c r="S43" s="38"/>
      <c r="T43" s="134"/>
      <c r="U43" s="38"/>
      <c r="V43" s="134"/>
      <c r="W43" s="38"/>
      <c r="X43" s="134"/>
      <c r="Y43" s="38"/>
      <c r="Z43" s="134"/>
      <c r="AA43" s="38"/>
      <c r="AB43" s="134"/>
      <c r="AC43" s="127" t="str">
        <f t="shared" si="0"/>
        <v/>
      </c>
      <c r="AD43" s="125" t="str">
        <f t="shared" si="1"/>
        <v/>
      </c>
      <c r="AE43" s="125" t="str">
        <f t="shared" si="2"/>
        <v/>
      </c>
      <c r="AF43" s="127" t="str">
        <f t="shared" si="3"/>
        <v/>
      </c>
      <c r="AG43" s="125" t="str">
        <f t="shared" si="4"/>
        <v/>
      </c>
      <c r="AH43" s="125" t="str">
        <f t="shared" si="5"/>
        <v/>
      </c>
      <c r="AI43" s="227"/>
      <c r="AJ43" s="227"/>
      <c r="AK43" s="127" t="str">
        <f t="shared" si="6"/>
        <v/>
      </c>
      <c r="AL43" s="125" t="str">
        <f t="shared" si="10"/>
        <v/>
      </c>
      <c r="AM43" s="125" t="str">
        <f t="shared" si="11"/>
        <v/>
      </c>
      <c r="AN43" s="127" t="str">
        <f t="shared" si="8"/>
        <v/>
      </c>
      <c r="AO43" s="125" t="str">
        <f t="shared" si="12"/>
        <v/>
      </c>
      <c r="AP43" s="125" t="str">
        <f t="shared" si="13"/>
        <v/>
      </c>
      <c r="AQ43" s="227"/>
      <c r="AR43" s="227"/>
    </row>
    <row r="44" spans="1:44" s="228" customFormat="1" ht="45" customHeight="1">
      <c r="A44" s="226">
        <f>'MAKLUMAT MURID'!A49</f>
        <v>37</v>
      </c>
      <c r="B44" s="225">
        <f>VLOOKUP(A44,'MAKLUMAT MURID'!$A$13:$I$52,2,FALSE)</f>
        <v>0</v>
      </c>
      <c r="C44" s="226" t="str">
        <f>VLOOKUP(A44,'MAKLUMAT MURID'!$A$13:$I$52,6,FALSE)</f>
        <v/>
      </c>
      <c r="D44" s="226">
        <f>VLOOKUP(A44,'MAKLUMAT MURID'!$A$13:$I$52,5,FALSE)</f>
        <v>0</v>
      </c>
      <c r="E44" s="38"/>
      <c r="F44" s="134"/>
      <c r="G44" s="38"/>
      <c r="H44" s="134"/>
      <c r="I44" s="38"/>
      <c r="J44" s="134"/>
      <c r="K44" s="38"/>
      <c r="L44" s="134"/>
      <c r="M44" s="38"/>
      <c r="N44" s="134"/>
      <c r="O44" s="38"/>
      <c r="P44" s="134"/>
      <c r="Q44" s="38"/>
      <c r="R44" s="134"/>
      <c r="S44" s="38"/>
      <c r="T44" s="134"/>
      <c r="U44" s="38"/>
      <c r="V44" s="134"/>
      <c r="W44" s="38"/>
      <c r="X44" s="134"/>
      <c r="Y44" s="38"/>
      <c r="Z44" s="134"/>
      <c r="AA44" s="38"/>
      <c r="AB44" s="134"/>
      <c r="AC44" s="127" t="str">
        <f t="shared" si="0"/>
        <v/>
      </c>
      <c r="AD44" s="125" t="str">
        <f t="shared" si="1"/>
        <v/>
      </c>
      <c r="AE44" s="125" t="str">
        <f t="shared" si="2"/>
        <v/>
      </c>
      <c r="AF44" s="127" t="str">
        <f t="shared" si="3"/>
        <v/>
      </c>
      <c r="AG44" s="125" t="str">
        <f t="shared" si="4"/>
        <v/>
      </c>
      <c r="AH44" s="125" t="str">
        <f t="shared" si="5"/>
        <v/>
      </c>
      <c r="AI44" s="227"/>
      <c r="AJ44" s="227"/>
      <c r="AK44" s="127" t="str">
        <f t="shared" si="6"/>
        <v/>
      </c>
      <c r="AL44" s="125" t="str">
        <f t="shared" si="10"/>
        <v/>
      </c>
      <c r="AM44" s="125" t="str">
        <f t="shared" si="11"/>
        <v/>
      </c>
      <c r="AN44" s="127" t="str">
        <f t="shared" si="8"/>
        <v/>
      </c>
      <c r="AO44" s="125" t="str">
        <f t="shared" si="12"/>
        <v/>
      </c>
      <c r="AP44" s="125" t="str">
        <f t="shared" si="13"/>
        <v/>
      </c>
      <c r="AQ44" s="227"/>
      <c r="AR44" s="227"/>
    </row>
    <row r="45" spans="1:44" s="228" customFormat="1" ht="45" customHeight="1">
      <c r="A45" s="226">
        <f>'MAKLUMAT MURID'!A50</f>
        <v>38</v>
      </c>
      <c r="B45" s="225">
        <f>VLOOKUP(A45,'MAKLUMAT MURID'!$A$13:$I$52,2,FALSE)</f>
        <v>0</v>
      </c>
      <c r="C45" s="226" t="str">
        <f>VLOOKUP(A45,'MAKLUMAT MURID'!$A$13:$I$52,6,FALSE)</f>
        <v/>
      </c>
      <c r="D45" s="226">
        <f>VLOOKUP(A45,'MAKLUMAT MURID'!$A$13:$I$52,5,FALSE)</f>
        <v>0</v>
      </c>
      <c r="E45" s="38"/>
      <c r="F45" s="134"/>
      <c r="G45" s="38"/>
      <c r="H45" s="134"/>
      <c r="I45" s="38"/>
      <c r="J45" s="134"/>
      <c r="K45" s="38"/>
      <c r="L45" s="134"/>
      <c r="M45" s="38"/>
      <c r="N45" s="134"/>
      <c r="O45" s="38"/>
      <c r="P45" s="134"/>
      <c r="Q45" s="38"/>
      <c r="R45" s="134"/>
      <c r="S45" s="38"/>
      <c r="T45" s="134"/>
      <c r="U45" s="38"/>
      <c r="V45" s="134"/>
      <c r="W45" s="38"/>
      <c r="X45" s="134"/>
      <c r="Y45" s="38"/>
      <c r="Z45" s="134"/>
      <c r="AA45" s="38"/>
      <c r="AB45" s="134"/>
      <c r="AC45" s="127" t="str">
        <f t="shared" si="0"/>
        <v/>
      </c>
      <c r="AD45" s="125" t="str">
        <f t="shared" si="1"/>
        <v/>
      </c>
      <c r="AE45" s="125" t="str">
        <f t="shared" si="2"/>
        <v/>
      </c>
      <c r="AF45" s="127" t="str">
        <f t="shared" si="3"/>
        <v/>
      </c>
      <c r="AG45" s="125" t="str">
        <f t="shared" si="4"/>
        <v/>
      </c>
      <c r="AH45" s="125" t="str">
        <f t="shared" si="5"/>
        <v/>
      </c>
      <c r="AI45" s="227"/>
      <c r="AJ45" s="227"/>
      <c r="AK45" s="127" t="str">
        <f t="shared" si="6"/>
        <v/>
      </c>
      <c r="AL45" s="125" t="str">
        <f t="shared" si="10"/>
        <v/>
      </c>
      <c r="AM45" s="125" t="str">
        <f t="shared" si="11"/>
        <v/>
      </c>
      <c r="AN45" s="127" t="str">
        <f t="shared" si="8"/>
        <v/>
      </c>
      <c r="AO45" s="125" t="str">
        <f t="shared" si="12"/>
        <v/>
      </c>
      <c r="AP45" s="125" t="str">
        <f t="shared" si="13"/>
        <v/>
      </c>
      <c r="AQ45" s="227"/>
      <c r="AR45" s="227"/>
    </row>
    <row r="46" spans="1:44" s="228" customFormat="1" ht="45" customHeight="1">
      <c r="A46" s="226">
        <f>'MAKLUMAT MURID'!A51</f>
        <v>39</v>
      </c>
      <c r="B46" s="225">
        <f>VLOOKUP(A46,'MAKLUMAT MURID'!$A$13:$I$52,2,FALSE)</f>
        <v>0</v>
      </c>
      <c r="C46" s="226" t="str">
        <f>VLOOKUP(A46,'MAKLUMAT MURID'!$A$13:$I$52,6,FALSE)</f>
        <v/>
      </c>
      <c r="D46" s="226">
        <f>VLOOKUP(A46,'MAKLUMAT MURID'!$A$13:$I$52,5,FALSE)</f>
        <v>0</v>
      </c>
      <c r="E46" s="38"/>
      <c r="F46" s="134"/>
      <c r="G46" s="38"/>
      <c r="H46" s="134"/>
      <c r="I46" s="38"/>
      <c r="J46" s="134"/>
      <c r="K46" s="38"/>
      <c r="L46" s="134"/>
      <c r="M46" s="38"/>
      <c r="N46" s="134"/>
      <c r="O46" s="38"/>
      <c r="P46" s="134"/>
      <c r="Q46" s="38"/>
      <c r="R46" s="134"/>
      <c r="S46" s="38"/>
      <c r="T46" s="134"/>
      <c r="U46" s="38"/>
      <c r="V46" s="134"/>
      <c r="W46" s="38"/>
      <c r="X46" s="134"/>
      <c r="Y46" s="38"/>
      <c r="Z46" s="134"/>
      <c r="AA46" s="38"/>
      <c r="AB46" s="134"/>
      <c r="AC46" s="127" t="str">
        <f t="shared" si="0"/>
        <v/>
      </c>
      <c r="AD46" s="125" t="str">
        <f t="shared" si="1"/>
        <v/>
      </c>
      <c r="AE46" s="125" t="str">
        <f t="shared" si="2"/>
        <v/>
      </c>
      <c r="AF46" s="127" t="str">
        <f t="shared" si="3"/>
        <v/>
      </c>
      <c r="AG46" s="125" t="str">
        <f t="shared" si="4"/>
        <v/>
      </c>
      <c r="AH46" s="125" t="str">
        <f t="shared" si="5"/>
        <v/>
      </c>
      <c r="AI46" s="227"/>
      <c r="AJ46" s="227"/>
      <c r="AK46" s="127" t="str">
        <f t="shared" si="6"/>
        <v/>
      </c>
      <c r="AL46" s="125" t="str">
        <f t="shared" si="10"/>
        <v/>
      </c>
      <c r="AM46" s="125" t="str">
        <f t="shared" si="11"/>
        <v/>
      </c>
      <c r="AN46" s="127" t="str">
        <f t="shared" si="8"/>
        <v/>
      </c>
      <c r="AO46" s="125" t="str">
        <f t="shared" si="12"/>
        <v/>
      </c>
      <c r="AP46" s="125" t="str">
        <f t="shared" si="13"/>
        <v/>
      </c>
      <c r="AQ46" s="227"/>
      <c r="AR46" s="227"/>
    </row>
    <row r="47" spans="1:44" s="228" customFormat="1" ht="45" customHeight="1">
      <c r="A47" s="226">
        <f>'MAKLUMAT MURID'!A52</f>
        <v>40</v>
      </c>
      <c r="B47" s="225">
        <f>VLOOKUP(A47,'MAKLUMAT MURID'!$A$13:$I$52,2,FALSE)</f>
        <v>0</v>
      </c>
      <c r="C47" s="226" t="str">
        <f>VLOOKUP(A47,'MAKLUMAT MURID'!$A$13:$I$52,6,FALSE)</f>
        <v/>
      </c>
      <c r="D47" s="226">
        <f>VLOOKUP(A47,'MAKLUMAT MURID'!$A$13:$I$52,5,FALSE)</f>
        <v>0</v>
      </c>
      <c r="E47" s="38"/>
      <c r="F47" s="134"/>
      <c r="G47" s="38"/>
      <c r="H47" s="134"/>
      <c r="I47" s="38"/>
      <c r="J47" s="134"/>
      <c r="K47" s="38"/>
      <c r="L47" s="134"/>
      <c r="M47" s="38"/>
      <c r="N47" s="134"/>
      <c r="O47" s="38"/>
      <c r="P47" s="134"/>
      <c r="Q47" s="38"/>
      <c r="R47" s="134"/>
      <c r="S47" s="38"/>
      <c r="T47" s="134"/>
      <c r="U47" s="38"/>
      <c r="V47" s="134"/>
      <c r="W47" s="38"/>
      <c r="X47" s="134"/>
      <c r="Y47" s="38"/>
      <c r="Z47" s="134"/>
      <c r="AA47" s="38"/>
      <c r="AB47" s="134"/>
      <c r="AC47" s="127" t="str">
        <f t="shared" si="0"/>
        <v/>
      </c>
      <c r="AD47" s="125" t="str">
        <f t="shared" si="1"/>
        <v/>
      </c>
      <c r="AE47" s="125" t="str">
        <f t="shared" si="2"/>
        <v/>
      </c>
      <c r="AF47" s="127" t="str">
        <f t="shared" si="3"/>
        <v/>
      </c>
      <c r="AG47" s="125" t="str">
        <f t="shared" si="4"/>
        <v/>
      </c>
      <c r="AH47" s="125" t="str">
        <f t="shared" si="5"/>
        <v/>
      </c>
      <c r="AI47" s="227"/>
      <c r="AJ47" s="227"/>
      <c r="AK47" s="127" t="str">
        <f t="shared" si="6"/>
        <v/>
      </c>
      <c r="AL47" s="125" t="str">
        <f t="shared" si="10"/>
        <v/>
      </c>
      <c r="AM47" s="125" t="str">
        <f t="shared" si="11"/>
        <v/>
      </c>
      <c r="AN47" s="127" t="str">
        <f t="shared" si="8"/>
        <v/>
      </c>
      <c r="AO47" s="125" t="str">
        <f t="shared" si="12"/>
        <v/>
      </c>
      <c r="AP47" s="125" t="str">
        <f t="shared" si="13"/>
        <v/>
      </c>
      <c r="AQ47" s="227"/>
      <c r="AR47" s="227"/>
    </row>
    <row r="48" spans="1:44">
      <c r="A48" s="39"/>
      <c r="B48" s="39"/>
      <c r="C48" s="39"/>
      <c r="D48" s="39"/>
      <c r="E48" s="40"/>
      <c r="F48" s="40"/>
      <c r="G48" s="40"/>
      <c r="H48" s="40"/>
      <c r="I48" s="40"/>
      <c r="J48" s="40"/>
      <c r="K48" s="40"/>
      <c r="L48" s="40"/>
      <c r="M48" s="40"/>
      <c r="N48" s="40"/>
      <c r="O48" s="40"/>
      <c r="P48" s="40"/>
      <c r="Q48" s="40"/>
      <c r="R48" s="40"/>
      <c r="S48" s="40"/>
      <c r="T48" s="40"/>
      <c r="U48" s="40"/>
      <c r="V48" s="40"/>
      <c r="W48" s="40"/>
      <c r="X48" s="40"/>
      <c r="Y48" s="40"/>
      <c r="Z48" s="40"/>
      <c r="AA48" s="40"/>
      <c r="AB48" s="40"/>
      <c r="AC48" s="145"/>
      <c r="AD48" s="145"/>
      <c r="AE48" s="145"/>
      <c r="AF48" s="145"/>
      <c r="AG48" s="145"/>
      <c r="AH48" s="145"/>
      <c r="AI48" s="40"/>
      <c r="AJ48" s="40"/>
      <c r="AK48" s="145"/>
      <c r="AL48" s="145"/>
      <c r="AM48" s="145"/>
      <c r="AN48" s="145"/>
      <c r="AO48" s="145"/>
      <c r="AP48" s="145"/>
      <c r="AQ48" s="40"/>
      <c r="AR48" s="40"/>
    </row>
    <row r="49" spans="1:44" s="144" customFormat="1" ht="15" customHeight="1">
      <c r="A49" s="313" t="s">
        <v>16</v>
      </c>
      <c r="B49" s="304" t="s">
        <v>30</v>
      </c>
      <c r="C49" s="305"/>
      <c r="D49" s="305"/>
      <c r="E49" s="136">
        <f>COUNTIF(E$8:E$47,1)</f>
        <v>0</v>
      </c>
      <c r="F49" s="295"/>
      <c r="G49" s="136">
        <f>COUNTIF(G$8:G$47,1)</f>
        <v>0</v>
      </c>
      <c r="H49" s="295"/>
      <c r="I49" s="136">
        <f>COUNTIF(I$8:I$47,1)</f>
        <v>0</v>
      </c>
      <c r="J49" s="295"/>
      <c r="K49" s="136">
        <f>COUNTIF(K$8:K$47,1)</f>
        <v>0</v>
      </c>
      <c r="L49" s="295"/>
      <c r="M49" s="136">
        <f>COUNTIF(M$8:M$47,1)</f>
        <v>0</v>
      </c>
      <c r="N49" s="295"/>
      <c r="O49" s="136">
        <f>COUNTIF(O$8:O$47,1)</f>
        <v>0</v>
      </c>
      <c r="P49" s="295"/>
      <c r="Q49" s="136">
        <f>COUNTIF(Q$8:Q$47,1)</f>
        <v>0</v>
      </c>
      <c r="R49" s="295"/>
      <c r="S49" s="136">
        <f>COUNTIF(S$8:S$47,1)</f>
        <v>0</v>
      </c>
      <c r="T49" s="295"/>
      <c r="U49" s="136">
        <f>COUNTIF(U$8:U$47,1)</f>
        <v>0</v>
      </c>
      <c r="V49" s="295"/>
      <c r="W49" s="136">
        <f>COUNTIF(W$8:W$47,1)</f>
        <v>0</v>
      </c>
      <c r="X49" s="295"/>
      <c r="Y49" s="136">
        <f>COUNTIF(Y$8:Y$47,1)</f>
        <v>0</v>
      </c>
      <c r="Z49" s="295"/>
      <c r="AA49" s="136">
        <f>COUNTIF(AA$8:AA$47,1)</f>
        <v>0</v>
      </c>
      <c r="AB49" s="295"/>
      <c r="AC49" s="137">
        <f t="shared" ref="AC49:AR49" si="14">COUNTIF(AC$8:AC$47,1)</f>
        <v>0</v>
      </c>
      <c r="AD49" s="272">
        <f t="shared" si="14"/>
        <v>0</v>
      </c>
      <c r="AE49" s="272">
        <f t="shared" si="14"/>
        <v>0</v>
      </c>
      <c r="AF49" s="137">
        <f t="shared" si="14"/>
        <v>0</v>
      </c>
      <c r="AG49" s="272">
        <f t="shared" si="14"/>
        <v>0</v>
      </c>
      <c r="AH49" s="272">
        <f t="shared" si="14"/>
        <v>0</v>
      </c>
      <c r="AI49" s="138">
        <f t="shared" si="14"/>
        <v>0</v>
      </c>
      <c r="AJ49" s="138">
        <f t="shared" si="14"/>
        <v>0</v>
      </c>
      <c r="AK49" s="137">
        <f t="shared" si="14"/>
        <v>0</v>
      </c>
      <c r="AL49" s="272">
        <f t="shared" si="14"/>
        <v>0</v>
      </c>
      <c r="AM49" s="272">
        <f t="shared" si="14"/>
        <v>0</v>
      </c>
      <c r="AN49" s="137">
        <f t="shared" si="14"/>
        <v>0</v>
      </c>
      <c r="AO49" s="272">
        <f t="shared" si="14"/>
        <v>0</v>
      </c>
      <c r="AP49" s="272">
        <f t="shared" si="14"/>
        <v>0</v>
      </c>
      <c r="AQ49" s="138">
        <f t="shared" si="14"/>
        <v>0</v>
      </c>
      <c r="AR49" s="138">
        <f t="shared" si="14"/>
        <v>0</v>
      </c>
    </row>
    <row r="50" spans="1:44" s="144" customFormat="1" ht="15" customHeight="1">
      <c r="A50" s="313"/>
      <c r="B50" s="305"/>
      <c r="C50" s="305"/>
      <c r="D50" s="305"/>
      <c r="E50" s="139" t="e">
        <f>(E49/E57)</f>
        <v>#DIV/0!</v>
      </c>
      <c r="F50" s="296"/>
      <c r="G50" s="139" t="e">
        <f>(G49/G57)</f>
        <v>#DIV/0!</v>
      </c>
      <c r="H50" s="296"/>
      <c r="I50" s="139" t="e">
        <f>(I49/I57)</f>
        <v>#DIV/0!</v>
      </c>
      <c r="J50" s="296"/>
      <c r="K50" s="139" t="e">
        <f>(K49/K57)</f>
        <v>#DIV/0!</v>
      </c>
      <c r="L50" s="296"/>
      <c r="M50" s="139" t="e">
        <f>(M49/M57)</f>
        <v>#DIV/0!</v>
      </c>
      <c r="N50" s="296"/>
      <c r="O50" s="139" t="e">
        <f>(O49/O57)</f>
        <v>#DIV/0!</v>
      </c>
      <c r="P50" s="296"/>
      <c r="Q50" s="139" t="e">
        <f>(Q49/Q57)</f>
        <v>#DIV/0!</v>
      </c>
      <c r="R50" s="296"/>
      <c r="S50" s="139" t="e">
        <f>(S49/S57)</f>
        <v>#DIV/0!</v>
      </c>
      <c r="T50" s="296"/>
      <c r="U50" s="139" t="e">
        <f>(U49/U57)</f>
        <v>#DIV/0!</v>
      </c>
      <c r="V50" s="296"/>
      <c r="W50" s="139" t="e">
        <f>(W49/W57)</f>
        <v>#DIV/0!</v>
      </c>
      <c r="X50" s="296"/>
      <c r="Y50" s="139" t="e">
        <f>(Y49/Y57)</f>
        <v>#DIV/0!</v>
      </c>
      <c r="Z50" s="296"/>
      <c r="AA50" s="139" t="e">
        <f>(AA49/AA57)</f>
        <v>#DIV/0!</v>
      </c>
      <c r="AB50" s="296"/>
      <c r="AC50" s="140" t="e">
        <f>(AC49/AC57)</f>
        <v>#DIV/0!</v>
      </c>
      <c r="AD50" s="276" t="e">
        <f t="shared" ref="AD50:AR50" si="15">(AD49/AD57)</f>
        <v>#DIV/0!</v>
      </c>
      <c r="AE50" s="276" t="e">
        <f t="shared" si="15"/>
        <v>#DIV/0!</v>
      </c>
      <c r="AF50" s="140" t="e">
        <f t="shared" si="15"/>
        <v>#DIV/0!</v>
      </c>
      <c r="AG50" s="276" t="e">
        <f t="shared" si="15"/>
        <v>#DIV/0!</v>
      </c>
      <c r="AH50" s="276" t="e">
        <f t="shared" si="15"/>
        <v>#DIV/0!</v>
      </c>
      <c r="AI50" s="141" t="e">
        <f t="shared" si="15"/>
        <v>#DIV/0!</v>
      </c>
      <c r="AJ50" s="141" t="e">
        <f t="shared" si="15"/>
        <v>#DIV/0!</v>
      </c>
      <c r="AK50" s="140" t="e">
        <f t="shared" si="15"/>
        <v>#DIV/0!</v>
      </c>
      <c r="AL50" s="276" t="e">
        <f t="shared" si="15"/>
        <v>#DIV/0!</v>
      </c>
      <c r="AM50" s="276" t="e">
        <f t="shared" si="15"/>
        <v>#DIV/0!</v>
      </c>
      <c r="AN50" s="140" t="e">
        <f t="shared" si="15"/>
        <v>#DIV/0!</v>
      </c>
      <c r="AO50" s="276" t="e">
        <f t="shared" si="15"/>
        <v>#DIV/0!</v>
      </c>
      <c r="AP50" s="276" t="e">
        <f t="shared" si="15"/>
        <v>#DIV/0!</v>
      </c>
      <c r="AQ50" s="141" t="e">
        <f t="shared" si="15"/>
        <v>#DIV/0!</v>
      </c>
      <c r="AR50" s="141" t="e">
        <f t="shared" si="15"/>
        <v>#DIV/0!</v>
      </c>
    </row>
    <row r="51" spans="1:44" s="144" customFormat="1" ht="15" customHeight="1">
      <c r="A51" s="313"/>
      <c r="B51" s="304" t="s">
        <v>29</v>
      </c>
      <c r="C51" s="305"/>
      <c r="D51" s="305"/>
      <c r="E51" s="136">
        <f>COUNTIF(E$8:E$47,2)</f>
        <v>0</v>
      </c>
      <c r="F51" s="296"/>
      <c r="G51" s="136">
        <f>COUNTIF(G$8:G$47,2)</f>
        <v>0</v>
      </c>
      <c r="H51" s="296"/>
      <c r="I51" s="136">
        <f>COUNTIF(I$8:I$47,2)</f>
        <v>0</v>
      </c>
      <c r="J51" s="296"/>
      <c r="K51" s="136">
        <f>COUNTIF(K$8:K$47,2)</f>
        <v>0</v>
      </c>
      <c r="L51" s="296"/>
      <c r="M51" s="136">
        <f>COUNTIF(M$8:M$47,2)</f>
        <v>0</v>
      </c>
      <c r="N51" s="296"/>
      <c r="O51" s="136">
        <f>COUNTIF(O$8:O$47,2)</f>
        <v>0</v>
      </c>
      <c r="P51" s="296"/>
      <c r="Q51" s="136">
        <f>COUNTIF(Q$8:Q$47,2)</f>
        <v>0</v>
      </c>
      <c r="R51" s="296"/>
      <c r="S51" s="136">
        <f>COUNTIF(S$8:S$47,2)</f>
        <v>0</v>
      </c>
      <c r="T51" s="296"/>
      <c r="U51" s="136">
        <f>COUNTIF(U$8:U$47,2)</f>
        <v>0</v>
      </c>
      <c r="V51" s="296"/>
      <c r="W51" s="136">
        <f>COUNTIF(W$8:W$47,2)</f>
        <v>0</v>
      </c>
      <c r="X51" s="296"/>
      <c r="Y51" s="136">
        <f>COUNTIF(Y$8:Y$47,2)</f>
        <v>0</v>
      </c>
      <c r="Z51" s="296"/>
      <c r="AA51" s="136">
        <f>COUNTIF(AA$8:AA$47,2)</f>
        <v>0</v>
      </c>
      <c r="AB51" s="296"/>
      <c r="AC51" s="137">
        <f t="shared" ref="AC51:AR51" si="16">COUNTIF(AC$8:AC$47,2)</f>
        <v>0</v>
      </c>
      <c r="AD51" s="272">
        <f t="shared" si="16"/>
        <v>0</v>
      </c>
      <c r="AE51" s="272">
        <f t="shared" si="16"/>
        <v>0</v>
      </c>
      <c r="AF51" s="137">
        <f t="shared" si="16"/>
        <v>0</v>
      </c>
      <c r="AG51" s="272">
        <f t="shared" si="16"/>
        <v>0</v>
      </c>
      <c r="AH51" s="272">
        <f t="shared" si="16"/>
        <v>0</v>
      </c>
      <c r="AI51" s="138">
        <f t="shared" si="16"/>
        <v>0</v>
      </c>
      <c r="AJ51" s="138">
        <f t="shared" si="16"/>
        <v>0</v>
      </c>
      <c r="AK51" s="137">
        <f t="shared" si="16"/>
        <v>0</v>
      </c>
      <c r="AL51" s="272">
        <f t="shared" si="16"/>
        <v>0</v>
      </c>
      <c r="AM51" s="272">
        <f t="shared" si="16"/>
        <v>0</v>
      </c>
      <c r="AN51" s="137">
        <f t="shared" si="16"/>
        <v>0</v>
      </c>
      <c r="AO51" s="272">
        <f t="shared" si="16"/>
        <v>0</v>
      </c>
      <c r="AP51" s="272">
        <f t="shared" si="16"/>
        <v>0</v>
      </c>
      <c r="AQ51" s="138">
        <f t="shared" si="16"/>
        <v>0</v>
      </c>
      <c r="AR51" s="138">
        <f t="shared" si="16"/>
        <v>0</v>
      </c>
    </row>
    <row r="52" spans="1:44" s="144" customFormat="1" ht="15" customHeight="1">
      <c r="A52" s="313"/>
      <c r="B52" s="305"/>
      <c r="C52" s="305"/>
      <c r="D52" s="305"/>
      <c r="E52" s="139" t="e">
        <f>(E51/E57)</f>
        <v>#DIV/0!</v>
      </c>
      <c r="F52" s="296"/>
      <c r="G52" s="139" t="e">
        <f>(G51/G57)</f>
        <v>#DIV/0!</v>
      </c>
      <c r="H52" s="296"/>
      <c r="I52" s="139" t="e">
        <f>(I51/I57)</f>
        <v>#DIV/0!</v>
      </c>
      <c r="J52" s="296"/>
      <c r="K52" s="139" t="e">
        <f>(K51/K57)</f>
        <v>#DIV/0!</v>
      </c>
      <c r="L52" s="296"/>
      <c r="M52" s="139" t="e">
        <f>(M51/M57)</f>
        <v>#DIV/0!</v>
      </c>
      <c r="N52" s="296"/>
      <c r="O52" s="139" t="e">
        <f>(O51/O57)</f>
        <v>#DIV/0!</v>
      </c>
      <c r="P52" s="296"/>
      <c r="Q52" s="139" t="e">
        <f>(Q51/Q57)</f>
        <v>#DIV/0!</v>
      </c>
      <c r="R52" s="296"/>
      <c r="S52" s="139" t="e">
        <f>(S51/S57)</f>
        <v>#DIV/0!</v>
      </c>
      <c r="T52" s="296"/>
      <c r="U52" s="139" t="e">
        <f>(U51/U57)</f>
        <v>#DIV/0!</v>
      </c>
      <c r="V52" s="296"/>
      <c r="W52" s="139" t="e">
        <f>(W51/W57)</f>
        <v>#DIV/0!</v>
      </c>
      <c r="X52" s="296"/>
      <c r="Y52" s="139" t="e">
        <f>(Y51/Y57)</f>
        <v>#DIV/0!</v>
      </c>
      <c r="Z52" s="296"/>
      <c r="AA52" s="139" t="e">
        <f>(AA51/AA57)</f>
        <v>#DIV/0!</v>
      </c>
      <c r="AB52" s="296"/>
      <c r="AC52" s="140" t="e">
        <f>(AC51/AC57)</f>
        <v>#DIV/0!</v>
      </c>
      <c r="AD52" s="276" t="e">
        <f t="shared" ref="AD52:AR52" si="17">(AD51/AD57)</f>
        <v>#DIV/0!</v>
      </c>
      <c r="AE52" s="276" t="e">
        <f t="shared" si="17"/>
        <v>#DIV/0!</v>
      </c>
      <c r="AF52" s="140" t="e">
        <f t="shared" si="17"/>
        <v>#DIV/0!</v>
      </c>
      <c r="AG52" s="276" t="e">
        <f t="shared" si="17"/>
        <v>#DIV/0!</v>
      </c>
      <c r="AH52" s="276" t="e">
        <f t="shared" si="17"/>
        <v>#DIV/0!</v>
      </c>
      <c r="AI52" s="141" t="e">
        <f t="shared" si="17"/>
        <v>#DIV/0!</v>
      </c>
      <c r="AJ52" s="141" t="e">
        <f t="shared" si="17"/>
        <v>#DIV/0!</v>
      </c>
      <c r="AK52" s="140" t="e">
        <f t="shared" si="17"/>
        <v>#DIV/0!</v>
      </c>
      <c r="AL52" s="276" t="e">
        <f t="shared" si="17"/>
        <v>#DIV/0!</v>
      </c>
      <c r="AM52" s="276" t="e">
        <f t="shared" si="17"/>
        <v>#DIV/0!</v>
      </c>
      <c r="AN52" s="140" t="e">
        <f t="shared" si="17"/>
        <v>#DIV/0!</v>
      </c>
      <c r="AO52" s="276" t="e">
        <f t="shared" si="17"/>
        <v>#DIV/0!</v>
      </c>
      <c r="AP52" s="276" t="e">
        <f t="shared" si="17"/>
        <v>#DIV/0!</v>
      </c>
      <c r="AQ52" s="141" t="e">
        <f t="shared" si="17"/>
        <v>#DIV/0!</v>
      </c>
      <c r="AR52" s="141" t="e">
        <f t="shared" si="17"/>
        <v>#DIV/0!</v>
      </c>
    </row>
    <row r="53" spans="1:44" s="144" customFormat="1" ht="15" customHeight="1">
      <c r="A53" s="313"/>
      <c r="B53" s="304" t="s">
        <v>28</v>
      </c>
      <c r="C53" s="305"/>
      <c r="D53" s="305"/>
      <c r="E53" s="136">
        <f>COUNTIF(E$8:E$47,3)</f>
        <v>0</v>
      </c>
      <c r="F53" s="296"/>
      <c r="G53" s="136">
        <f>COUNTIF(G$8:G$47,3)</f>
        <v>0</v>
      </c>
      <c r="H53" s="296"/>
      <c r="I53" s="136">
        <f>COUNTIF(I$8:I$47,3)</f>
        <v>0</v>
      </c>
      <c r="J53" s="296"/>
      <c r="K53" s="136">
        <f>COUNTIF(K$8:K$47,3)</f>
        <v>0</v>
      </c>
      <c r="L53" s="296"/>
      <c r="M53" s="136">
        <f>COUNTIF(M$8:M$47,3)</f>
        <v>0</v>
      </c>
      <c r="N53" s="296"/>
      <c r="O53" s="136">
        <f>COUNTIF(O$8:O$47,3)</f>
        <v>0</v>
      </c>
      <c r="P53" s="296"/>
      <c r="Q53" s="136">
        <f>COUNTIF(Q$8:Q$47,3)</f>
        <v>0</v>
      </c>
      <c r="R53" s="296"/>
      <c r="S53" s="136">
        <f>COUNTIF(S$8:S$47,3)</f>
        <v>0</v>
      </c>
      <c r="T53" s="296"/>
      <c r="U53" s="136">
        <f>COUNTIF(U$8:U$47,3)</f>
        <v>0</v>
      </c>
      <c r="V53" s="296"/>
      <c r="W53" s="136">
        <f>COUNTIF(W$8:W$47,3)</f>
        <v>0</v>
      </c>
      <c r="X53" s="296"/>
      <c r="Y53" s="136">
        <f>COUNTIF(Y$8:Y$47,3)</f>
        <v>0</v>
      </c>
      <c r="Z53" s="296"/>
      <c r="AA53" s="136">
        <f>COUNTIF(AA$8:AA$47,3)</f>
        <v>0</v>
      </c>
      <c r="AB53" s="296"/>
      <c r="AC53" s="137">
        <f t="shared" ref="AC53:AR53" si="18">COUNTIF(AC$8:AC$47,3)</f>
        <v>0</v>
      </c>
      <c r="AD53" s="272">
        <f t="shared" si="18"/>
        <v>0</v>
      </c>
      <c r="AE53" s="272">
        <f t="shared" si="18"/>
        <v>0</v>
      </c>
      <c r="AF53" s="137">
        <f t="shared" si="18"/>
        <v>0</v>
      </c>
      <c r="AG53" s="272">
        <f t="shared" si="18"/>
        <v>0</v>
      </c>
      <c r="AH53" s="272">
        <f t="shared" si="18"/>
        <v>0</v>
      </c>
      <c r="AI53" s="138">
        <f t="shared" si="18"/>
        <v>0</v>
      </c>
      <c r="AJ53" s="138">
        <f t="shared" si="18"/>
        <v>0</v>
      </c>
      <c r="AK53" s="137">
        <f t="shared" si="18"/>
        <v>0</v>
      </c>
      <c r="AL53" s="272">
        <f t="shared" si="18"/>
        <v>0</v>
      </c>
      <c r="AM53" s="272">
        <f t="shared" si="18"/>
        <v>0</v>
      </c>
      <c r="AN53" s="137">
        <f t="shared" si="18"/>
        <v>0</v>
      </c>
      <c r="AO53" s="272">
        <f t="shared" si="18"/>
        <v>0</v>
      </c>
      <c r="AP53" s="272">
        <f t="shared" si="18"/>
        <v>0</v>
      </c>
      <c r="AQ53" s="138">
        <f t="shared" si="18"/>
        <v>0</v>
      </c>
      <c r="AR53" s="138">
        <f t="shared" si="18"/>
        <v>0</v>
      </c>
    </row>
    <row r="54" spans="1:44" s="144" customFormat="1" ht="15" customHeight="1">
      <c r="A54" s="313"/>
      <c r="B54" s="305"/>
      <c r="C54" s="305"/>
      <c r="D54" s="305"/>
      <c r="E54" s="139" t="e">
        <f>(E53/E57)</f>
        <v>#DIV/0!</v>
      </c>
      <c r="F54" s="296"/>
      <c r="G54" s="139" t="e">
        <f>(G53/G57)</f>
        <v>#DIV/0!</v>
      </c>
      <c r="H54" s="296"/>
      <c r="I54" s="139" t="e">
        <f>(I53/I57)</f>
        <v>#DIV/0!</v>
      </c>
      <c r="J54" s="296"/>
      <c r="K54" s="139" t="e">
        <f>(K53/K57)</f>
        <v>#DIV/0!</v>
      </c>
      <c r="L54" s="296"/>
      <c r="M54" s="139" t="e">
        <f>(M53/M57)</f>
        <v>#DIV/0!</v>
      </c>
      <c r="N54" s="296"/>
      <c r="O54" s="139" t="e">
        <f>(O53/O57)</f>
        <v>#DIV/0!</v>
      </c>
      <c r="P54" s="296"/>
      <c r="Q54" s="139" t="e">
        <f>(Q53/Q57)</f>
        <v>#DIV/0!</v>
      </c>
      <c r="R54" s="296"/>
      <c r="S54" s="139" t="e">
        <f>(S53/S57)</f>
        <v>#DIV/0!</v>
      </c>
      <c r="T54" s="296"/>
      <c r="U54" s="139" t="e">
        <f>(U53/U57)</f>
        <v>#DIV/0!</v>
      </c>
      <c r="V54" s="296"/>
      <c r="W54" s="139" t="e">
        <f>(W53/W57)</f>
        <v>#DIV/0!</v>
      </c>
      <c r="X54" s="296"/>
      <c r="Y54" s="139" t="e">
        <f>(Y53/Y57)</f>
        <v>#DIV/0!</v>
      </c>
      <c r="Z54" s="296"/>
      <c r="AA54" s="139" t="e">
        <f>(AA53/AA57)</f>
        <v>#DIV/0!</v>
      </c>
      <c r="AB54" s="296"/>
      <c r="AC54" s="140" t="e">
        <f>(AC53/AC57)</f>
        <v>#DIV/0!</v>
      </c>
      <c r="AD54" s="276" t="e">
        <f t="shared" ref="AD54:AR54" si="19">(AD53/AD57)</f>
        <v>#DIV/0!</v>
      </c>
      <c r="AE54" s="276" t="e">
        <f t="shared" si="19"/>
        <v>#DIV/0!</v>
      </c>
      <c r="AF54" s="140" t="e">
        <f t="shared" si="19"/>
        <v>#DIV/0!</v>
      </c>
      <c r="AG54" s="276" t="e">
        <f t="shared" si="19"/>
        <v>#DIV/0!</v>
      </c>
      <c r="AH54" s="276" t="e">
        <f t="shared" si="19"/>
        <v>#DIV/0!</v>
      </c>
      <c r="AI54" s="141" t="e">
        <f t="shared" si="19"/>
        <v>#DIV/0!</v>
      </c>
      <c r="AJ54" s="141" t="e">
        <f t="shared" si="19"/>
        <v>#DIV/0!</v>
      </c>
      <c r="AK54" s="140" t="e">
        <f t="shared" si="19"/>
        <v>#DIV/0!</v>
      </c>
      <c r="AL54" s="276" t="e">
        <f t="shared" si="19"/>
        <v>#DIV/0!</v>
      </c>
      <c r="AM54" s="276" t="e">
        <f t="shared" si="19"/>
        <v>#DIV/0!</v>
      </c>
      <c r="AN54" s="140" t="e">
        <f t="shared" si="19"/>
        <v>#DIV/0!</v>
      </c>
      <c r="AO54" s="276" t="e">
        <f t="shared" si="19"/>
        <v>#DIV/0!</v>
      </c>
      <c r="AP54" s="276" t="e">
        <f t="shared" si="19"/>
        <v>#DIV/0!</v>
      </c>
      <c r="AQ54" s="141" t="e">
        <f t="shared" si="19"/>
        <v>#DIV/0!</v>
      </c>
      <c r="AR54" s="141" t="e">
        <f t="shared" si="19"/>
        <v>#DIV/0!</v>
      </c>
    </row>
    <row r="55" spans="1:44" s="144" customFormat="1" ht="15.75">
      <c r="A55" s="313"/>
      <c r="B55" s="305" t="s">
        <v>31</v>
      </c>
      <c r="C55" s="305"/>
      <c r="D55" s="305"/>
      <c r="E55" s="142">
        <f>E57-SUM(E49,E51,E53)</f>
        <v>0</v>
      </c>
      <c r="F55" s="296"/>
      <c r="G55" s="142">
        <f>G57-SUM(G49,G51,G53)</f>
        <v>0</v>
      </c>
      <c r="H55" s="296"/>
      <c r="I55" s="142">
        <f>I57-SUM(I49,I51,I53)</f>
        <v>0</v>
      </c>
      <c r="J55" s="296"/>
      <c r="K55" s="142">
        <f>K57-SUM(K49,K51,K53)</f>
        <v>0</v>
      </c>
      <c r="L55" s="296"/>
      <c r="M55" s="142">
        <f>M57-SUM(M49,M51,M53)</f>
        <v>0</v>
      </c>
      <c r="N55" s="296"/>
      <c r="O55" s="142">
        <f>O57-SUM(O49,O51,O53)</f>
        <v>0</v>
      </c>
      <c r="P55" s="296"/>
      <c r="Q55" s="142">
        <f>Q57-SUM(Q49,Q51,Q53)</f>
        <v>0</v>
      </c>
      <c r="R55" s="296"/>
      <c r="S55" s="142">
        <f>S57-SUM(S49,S51,S53)</f>
        <v>0</v>
      </c>
      <c r="T55" s="296"/>
      <c r="U55" s="142">
        <f>U57-SUM(U49,U51,U53)</f>
        <v>0</v>
      </c>
      <c r="V55" s="296"/>
      <c r="W55" s="142">
        <f>W57-SUM(W49,W51,W53)</f>
        <v>0</v>
      </c>
      <c r="X55" s="296"/>
      <c r="Y55" s="142">
        <f>Y57-SUM(Y49,Y51,Y53)</f>
        <v>0</v>
      </c>
      <c r="Z55" s="296"/>
      <c r="AA55" s="142">
        <f>AA57-SUM(AA49,AA51,AA53)</f>
        <v>0</v>
      </c>
      <c r="AB55" s="296"/>
      <c r="AC55" s="137">
        <f t="shared" ref="AC55:AR55" si="20">AC57-SUM(AC49,AC51,AC53)</f>
        <v>0</v>
      </c>
      <c r="AD55" s="142">
        <f t="shared" si="20"/>
        <v>0</v>
      </c>
      <c r="AE55" s="142">
        <f t="shared" si="20"/>
        <v>0</v>
      </c>
      <c r="AF55" s="137">
        <f t="shared" si="20"/>
        <v>0</v>
      </c>
      <c r="AG55" s="142">
        <f t="shared" si="20"/>
        <v>0</v>
      </c>
      <c r="AH55" s="142">
        <f t="shared" si="20"/>
        <v>0</v>
      </c>
      <c r="AI55" s="138">
        <f t="shared" si="20"/>
        <v>0</v>
      </c>
      <c r="AJ55" s="138">
        <f t="shared" si="20"/>
        <v>0</v>
      </c>
      <c r="AK55" s="137">
        <f t="shared" si="20"/>
        <v>0</v>
      </c>
      <c r="AL55" s="142">
        <f t="shared" si="20"/>
        <v>0</v>
      </c>
      <c r="AM55" s="142">
        <f t="shared" si="20"/>
        <v>0</v>
      </c>
      <c r="AN55" s="137">
        <f t="shared" si="20"/>
        <v>0</v>
      </c>
      <c r="AO55" s="142">
        <f t="shared" si="20"/>
        <v>0</v>
      </c>
      <c r="AP55" s="142">
        <f t="shared" si="20"/>
        <v>0</v>
      </c>
      <c r="AQ55" s="138">
        <f t="shared" si="20"/>
        <v>0</v>
      </c>
      <c r="AR55" s="138">
        <f t="shared" si="20"/>
        <v>0</v>
      </c>
    </row>
    <row r="56" spans="1:44" s="144" customFormat="1">
      <c r="A56" s="313"/>
      <c r="B56" s="305"/>
      <c r="C56" s="305"/>
      <c r="D56" s="305"/>
      <c r="E56" s="139" t="e">
        <f>E55/E57</f>
        <v>#DIV/0!</v>
      </c>
      <c r="F56" s="296"/>
      <c r="G56" s="139" t="e">
        <f>G55/G57</f>
        <v>#DIV/0!</v>
      </c>
      <c r="H56" s="296"/>
      <c r="I56" s="139" t="e">
        <f>I55/I57</f>
        <v>#DIV/0!</v>
      </c>
      <c r="J56" s="296"/>
      <c r="K56" s="139" t="e">
        <f>K55/K57</f>
        <v>#DIV/0!</v>
      </c>
      <c r="L56" s="296"/>
      <c r="M56" s="139" t="e">
        <f>M55/M57</f>
        <v>#DIV/0!</v>
      </c>
      <c r="N56" s="296"/>
      <c r="O56" s="139" t="e">
        <f>O55/O57</f>
        <v>#DIV/0!</v>
      </c>
      <c r="P56" s="296"/>
      <c r="Q56" s="139" t="e">
        <f>Q55/Q57</f>
        <v>#DIV/0!</v>
      </c>
      <c r="R56" s="296"/>
      <c r="S56" s="139" t="e">
        <f>S55/S57</f>
        <v>#DIV/0!</v>
      </c>
      <c r="T56" s="296"/>
      <c r="U56" s="139" t="e">
        <f>U55/U57</f>
        <v>#DIV/0!</v>
      </c>
      <c r="V56" s="296"/>
      <c r="W56" s="139" t="e">
        <f>W55/W57</f>
        <v>#DIV/0!</v>
      </c>
      <c r="X56" s="296"/>
      <c r="Y56" s="139" t="e">
        <f>Y55/Y57</f>
        <v>#DIV/0!</v>
      </c>
      <c r="Z56" s="296"/>
      <c r="AA56" s="139" t="e">
        <f>AA55/AA57</f>
        <v>#DIV/0!</v>
      </c>
      <c r="AB56" s="296"/>
      <c r="AC56" s="140" t="e">
        <f>AC55/AC57</f>
        <v>#DIV/0!</v>
      </c>
      <c r="AD56" s="276" t="e">
        <f t="shared" ref="AD56:AR56" si="21">AD55/AD57</f>
        <v>#DIV/0!</v>
      </c>
      <c r="AE56" s="276" t="e">
        <f t="shared" si="21"/>
        <v>#DIV/0!</v>
      </c>
      <c r="AF56" s="140" t="e">
        <f t="shared" si="21"/>
        <v>#DIV/0!</v>
      </c>
      <c r="AG56" s="276" t="e">
        <f t="shared" si="21"/>
        <v>#DIV/0!</v>
      </c>
      <c r="AH56" s="276" t="e">
        <f t="shared" si="21"/>
        <v>#DIV/0!</v>
      </c>
      <c r="AI56" s="141" t="e">
        <f t="shared" si="21"/>
        <v>#DIV/0!</v>
      </c>
      <c r="AJ56" s="141" t="e">
        <f t="shared" si="21"/>
        <v>#DIV/0!</v>
      </c>
      <c r="AK56" s="140" t="e">
        <f t="shared" si="21"/>
        <v>#DIV/0!</v>
      </c>
      <c r="AL56" s="276" t="e">
        <f t="shared" si="21"/>
        <v>#DIV/0!</v>
      </c>
      <c r="AM56" s="276" t="e">
        <f t="shared" si="21"/>
        <v>#DIV/0!</v>
      </c>
      <c r="AN56" s="140" t="e">
        <f t="shared" si="21"/>
        <v>#DIV/0!</v>
      </c>
      <c r="AO56" s="276" t="e">
        <f t="shared" si="21"/>
        <v>#DIV/0!</v>
      </c>
      <c r="AP56" s="276" t="e">
        <f t="shared" si="21"/>
        <v>#DIV/0!</v>
      </c>
      <c r="AQ56" s="141" t="e">
        <f t="shared" si="21"/>
        <v>#DIV/0!</v>
      </c>
      <c r="AR56" s="141" t="e">
        <f t="shared" si="21"/>
        <v>#DIV/0!</v>
      </c>
    </row>
    <row r="57" spans="1:44" s="144" customFormat="1" ht="15.75">
      <c r="A57" s="312" t="s">
        <v>32</v>
      </c>
      <c r="B57" s="312"/>
      <c r="C57" s="312"/>
      <c r="D57" s="312"/>
      <c r="E57" s="143">
        <f>COUNTA('MAKLUMAT MURID'!$B13:$C52)</f>
        <v>0</v>
      </c>
      <c r="F57" s="297"/>
      <c r="G57" s="143">
        <f>COUNTA('MAKLUMAT MURID'!$B13:$C52)</f>
        <v>0</v>
      </c>
      <c r="H57" s="297"/>
      <c r="I57" s="143">
        <f>COUNTA('MAKLUMAT MURID'!$B13:$C52)</f>
        <v>0</v>
      </c>
      <c r="J57" s="297"/>
      <c r="K57" s="143">
        <f>COUNTA('MAKLUMAT MURID'!$B13:$C52)</f>
        <v>0</v>
      </c>
      <c r="L57" s="297"/>
      <c r="M57" s="143">
        <f>COUNTA('MAKLUMAT MURID'!$B13:$C52)</f>
        <v>0</v>
      </c>
      <c r="N57" s="297"/>
      <c r="O57" s="143">
        <f>COUNTA('MAKLUMAT MURID'!$B13:$C52)</f>
        <v>0</v>
      </c>
      <c r="P57" s="297"/>
      <c r="Q57" s="143">
        <f>COUNTA('MAKLUMAT MURID'!$B13:$C52)</f>
        <v>0</v>
      </c>
      <c r="R57" s="297"/>
      <c r="S57" s="143">
        <f>COUNTA('MAKLUMAT MURID'!$B13:$C52)</f>
        <v>0</v>
      </c>
      <c r="T57" s="297"/>
      <c r="U57" s="143">
        <f>COUNTA('MAKLUMAT MURID'!$B13:$C52)</f>
        <v>0</v>
      </c>
      <c r="V57" s="297"/>
      <c r="W57" s="143">
        <f>COUNTA('MAKLUMAT MURID'!$B13:$C52)</f>
        <v>0</v>
      </c>
      <c r="X57" s="297"/>
      <c r="Y57" s="143">
        <f>COUNTA('MAKLUMAT MURID'!$B13:$C52)</f>
        <v>0</v>
      </c>
      <c r="Z57" s="297"/>
      <c r="AA57" s="143">
        <f>COUNTA('MAKLUMAT MURID'!$B13:$C52)</f>
        <v>0</v>
      </c>
      <c r="AB57" s="297"/>
      <c r="AC57" s="143">
        <f>COUNTA('MAKLUMAT MURID'!$B13:$C52)</f>
        <v>0</v>
      </c>
      <c r="AD57" s="143">
        <f>'MAKLUMAT MURID'!$G$58</f>
        <v>0</v>
      </c>
      <c r="AE57" s="143">
        <f>'MAKLUMAT MURID'!$G$57</f>
        <v>0</v>
      </c>
      <c r="AF57" s="143">
        <f>COUNTA('MAKLUMAT MURID'!$B13:$C52)</f>
        <v>0</v>
      </c>
      <c r="AG57" s="143">
        <f>'MAKLUMAT MURID'!$G$58</f>
        <v>0</v>
      </c>
      <c r="AH57" s="143">
        <f>'MAKLUMAT MURID'!$G$57</f>
        <v>0</v>
      </c>
      <c r="AI57" s="143">
        <f>'MAKLUMAT MURID'!$G$58</f>
        <v>0</v>
      </c>
      <c r="AJ57" s="143">
        <f>'MAKLUMAT MURID'!$G$57</f>
        <v>0</v>
      </c>
      <c r="AK57" s="143">
        <f>COUNTA('MAKLUMAT MURID'!$B13:$C52)</f>
        <v>0</v>
      </c>
      <c r="AL57" s="143">
        <f>'MAKLUMAT MURID'!$G$58</f>
        <v>0</v>
      </c>
      <c r="AM57" s="143">
        <f>'MAKLUMAT MURID'!$G$57</f>
        <v>0</v>
      </c>
      <c r="AN57" s="143">
        <f>COUNTA('MAKLUMAT MURID'!$B13:$C52)</f>
        <v>0</v>
      </c>
      <c r="AO57" s="143">
        <f>'MAKLUMAT MURID'!$G$58</f>
        <v>0</v>
      </c>
      <c r="AP57" s="143">
        <f>'MAKLUMAT MURID'!$G$57</f>
        <v>0</v>
      </c>
      <c r="AQ57" s="143">
        <f>'MAKLUMAT MURID'!$G$58</f>
        <v>0</v>
      </c>
      <c r="AR57" s="143">
        <f>'MAKLUMAT MURID'!$G$57</f>
        <v>0</v>
      </c>
    </row>
    <row r="58" spans="1:44" ht="18">
      <c r="A58" s="24"/>
      <c r="B58" s="25"/>
      <c r="C58" s="25"/>
      <c r="D58" s="25"/>
      <c r="E58" s="30"/>
      <c r="F58" s="30"/>
      <c r="G58" s="26"/>
      <c r="H58" s="26"/>
      <c r="I58" s="26"/>
      <c r="J58" s="26"/>
      <c r="K58" s="26"/>
      <c r="L58" s="26"/>
      <c r="M58" s="26"/>
      <c r="N58" s="26"/>
      <c r="O58" s="26"/>
      <c r="P58" s="26"/>
      <c r="Q58" s="26"/>
      <c r="R58" s="26"/>
      <c r="S58" s="26"/>
      <c r="T58" s="26"/>
      <c r="U58" s="26"/>
      <c r="V58" s="26"/>
      <c r="W58" s="26"/>
      <c r="X58" s="26"/>
      <c r="Y58" s="26"/>
      <c r="Z58" s="26"/>
      <c r="AA58" s="26"/>
      <c r="AB58" s="26"/>
    </row>
    <row r="59" spans="1:44" ht="18">
      <c r="A59" s="24"/>
      <c r="B59" s="28"/>
      <c r="C59" s="28"/>
      <c r="D59" s="29"/>
      <c r="E59" s="30"/>
      <c r="F59" s="30"/>
      <c r="G59" s="30"/>
      <c r="H59" s="30"/>
      <c r="I59" s="30"/>
      <c r="J59" s="30"/>
      <c r="K59" s="30"/>
      <c r="L59" s="30"/>
      <c r="M59" s="30"/>
      <c r="N59" s="30"/>
      <c r="O59" s="30"/>
      <c r="P59" s="30"/>
      <c r="Q59" s="30"/>
      <c r="R59" s="30"/>
      <c r="S59" s="30"/>
      <c r="T59" s="30"/>
      <c r="U59" s="30"/>
      <c r="V59" s="30"/>
      <c r="W59" s="30"/>
      <c r="X59" s="30"/>
      <c r="Y59" s="30"/>
      <c r="Z59" s="30"/>
      <c r="AA59" s="30"/>
      <c r="AB59" s="30"/>
    </row>
    <row r="60" spans="1:44" ht="18">
      <c r="A60" s="24"/>
      <c r="B60" s="28"/>
      <c r="C60" s="31"/>
      <c r="D60" s="32"/>
      <c r="E60" s="33"/>
      <c r="F60" s="33"/>
      <c r="G60" s="33"/>
      <c r="H60" s="33"/>
      <c r="I60" s="33"/>
      <c r="J60" s="33"/>
      <c r="K60" s="33"/>
      <c r="L60" s="33"/>
      <c r="M60" s="33"/>
      <c r="N60" s="33"/>
      <c r="O60" s="33"/>
      <c r="P60" s="33"/>
      <c r="Q60" s="33"/>
      <c r="R60" s="33"/>
      <c r="S60" s="33"/>
      <c r="T60" s="33"/>
      <c r="U60" s="33"/>
      <c r="V60" s="33"/>
      <c r="W60" s="33"/>
      <c r="X60" s="33"/>
      <c r="Y60" s="33"/>
      <c r="Z60" s="33"/>
      <c r="AA60" s="33"/>
      <c r="AB60" s="33"/>
    </row>
    <row r="61" spans="1:44" ht="18">
      <c r="A61" s="24"/>
      <c r="B61" s="28"/>
      <c r="C61" s="34"/>
      <c r="D61" s="35"/>
      <c r="E61" s="36"/>
      <c r="F61" s="36"/>
      <c r="G61" s="37"/>
      <c r="H61" s="37"/>
      <c r="I61" s="37"/>
      <c r="J61" s="37"/>
      <c r="K61" s="27"/>
      <c r="L61" s="27"/>
      <c r="M61" s="27"/>
      <c r="N61" s="27"/>
      <c r="O61" s="27"/>
      <c r="P61" s="27"/>
      <c r="Q61" s="27"/>
      <c r="R61" s="27"/>
      <c r="S61" s="27"/>
      <c r="T61" s="27"/>
      <c r="U61" s="25"/>
      <c r="V61" s="25"/>
      <c r="W61" s="27"/>
      <c r="X61" s="27"/>
      <c r="Y61" s="27"/>
      <c r="Z61" s="27"/>
      <c r="AA61" s="27"/>
      <c r="AB61" s="27"/>
    </row>
  </sheetData>
  <sheetProtection password="D94E" sheet="1" objects="1" scenarios="1"/>
  <mergeCells count="59">
    <mergeCell ref="AK7:AR7"/>
    <mergeCell ref="AK2:AR3"/>
    <mergeCell ref="AC4:AJ4"/>
    <mergeCell ref="AK4:AR4"/>
    <mergeCell ref="AC5:AC6"/>
    <mergeCell ref="AD5:AE5"/>
    <mergeCell ref="AF5:AF6"/>
    <mergeCell ref="AG5:AH5"/>
    <mergeCell ref="AI5:AJ5"/>
    <mergeCell ref="AK5:AK6"/>
    <mergeCell ref="AL5:AM5"/>
    <mergeCell ref="AN5:AN6"/>
    <mergeCell ref="AO5:AP5"/>
    <mergeCell ref="AQ5:AR5"/>
    <mergeCell ref="AC2:AJ3"/>
    <mergeCell ref="AC7:AJ7"/>
    <mergeCell ref="U3:X4"/>
    <mergeCell ref="Y3:AB4"/>
    <mergeCell ref="Y2:AB2"/>
    <mergeCell ref="E2:X2"/>
    <mergeCell ref="E3:H4"/>
    <mergeCell ref="I3:L4"/>
    <mergeCell ref="M3:P4"/>
    <mergeCell ref="Q3:T4"/>
    <mergeCell ref="A1:H1"/>
    <mergeCell ref="A2:A7"/>
    <mergeCell ref="B2:B7"/>
    <mergeCell ref="C2:C7"/>
    <mergeCell ref="D2:D7"/>
    <mergeCell ref="E5:F6"/>
    <mergeCell ref="G5:H6"/>
    <mergeCell ref="A57:D57"/>
    <mergeCell ref="A49:A56"/>
    <mergeCell ref="B49:D50"/>
    <mergeCell ref="B51:D52"/>
    <mergeCell ref="B53:D54"/>
    <mergeCell ref="B55:D56"/>
    <mergeCell ref="I5:J6"/>
    <mergeCell ref="K5:L6"/>
    <mergeCell ref="M5:N6"/>
    <mergeCell ref="O5:P6"/>
    <mergeCell ref="Q5:R6"/>
    <mergeCell ref="S5:T6"/>
    <mergeCell ref="U5:V6"/>
    <mergeCell ref="W5:X6"/>
    <mergeCell ref="Y5:Z6"/>
    <mergeCell ref="AA5:AB6"/>
    <mergeCell ref="F49:F57"/>
    <mergeCell ref="H49:H57"/>
    <mergeCell ref="J49:J57"/>
    <mergeCell ref="L49:L57"/>
    <mergeCell ref="N49:N57"/>
    <mergeCell ref="Z49:Z57"/>
    <mergeCell ref="AB49:AB57"/>
    <mergeCell ref="P49:P57"/>
    <mergeCell ref="R49:R57"/>
    <mergeCell ref="T49:T57"/>
    <mergeCell ref="V49:V57"/>
    <mergeCell ref="X49:X57"/>
  </mergeCells>
  <dataValidations count="2">
    <dataValidation type="whole" allowBlank="1" showErrorMessage="1" errorTitle="TAHAP PENGUASAAN" error="Sila Berikan Nilai Antara 1 hingga 3 Sahaja. Terima Kasih" sqref="AQ49 AI49 AF8:AF47 AK8:AK47 AC8:AC47 AN8:AN47">
      <formula1>1</formula1>
      <formula2>3</formula2>
    </dataValidation>
    <dataValidation allowBlank="1" showErrorMessage="1" errorTitle="TAHAP PENGUASAAN" error="Sila Berikan Nilai Antara 1 hingga 3 Sahaja. Terima Kasih" sqref="AO8:AP47 AB8:AB47 AD8:AE47 AG8:AH47 AL8:AM47 H8:H47 J8:J47 L8:L47 N8:N47 P8:P47 R8:R47 T8:T47 V8:V47 X8:X47 Z8:Z47 F8:F47"/>
  </dataValidations>
  <pageMargins left="0.7" right="0.7" top="0.75" bottom="0.75" header="0.3" footer="0.3"/>
  <pageSetup paperSize="9" orientation="portrait"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ErrorMessage="1" errorTitle="TAHAP PENGUASAAN" error="Sila Berikan Nilai Antara 1 hingga 3 Sahaja. Terima Kasih">
          <x14:formula1>
            <xm:f>Configuration!$C$12:$C$14</xm:f>
          </x14:formula1>
          <xm:sqref>S8:S47 AI8:AJ47 E8:E47 G8:G47 Y8:Y47 I8:I47 W8:W47 M8:M47 O8:O47 Q8:Q47 K8:K47 U8:U47 AA8:AA47 AQ8:AR47</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CV62"/>
  <sheetViews>
    <sheetView zoomScale="50" zoomScaleNormal="50" workbookViewId="0">
      <selection activeCell="CV29" sqref="CV29:CV35"/>
    </sheetView>
  </sheetViews>
  <sheetFormatPr defaultRowHeight="15"/>
  <cols>
    <col min="1" max="1" width="4.5703125" customWidth="1"/>
    <col min="2" max="2" width="40.5703125" customWidth="1"/>
    <col min="3" max="3" width="8.140625" customWidth="1"/>
    <col min="4" max="4" width="8.28515625" customWidth="1"/>
    <col min="5" max="5" width="8.42578125" customWidth="1"/>
    <col min="6" max="6" width="9.5703125" customWidth="1"/>
    <col min="7" max="7" width="8.42578125" customWidth="1"/>
    <col min="8" max="8" width="9.140625" customWidth="1"/>
    <col min="9" max="9" width="8.42578125" customWidth="1"/>
    <col min="10" max="10" width="10.5703125" customWidth="1"/>
    <col min="11" max="11" width="8.42578125" customWidth="1"/>
    <col min="12" max="12" width="10.140625" customWidth="1"/>
    <col min="13" max="13" width="8.42578125" customWidth="1"/>
    <col min="14" max="14" width="9.85546875" customWidth="1"/>
    <col min="15" max="15" width="8.42578125" customWidth="1"/>
    <col min="16" max="16" width="10.28515625" customWidth="1"/>
    <col min="17" max="17" width="8.42578125" customWidth="1"/>
    <col min="18" max="18" width="10.5703125" customWidth="1"/>
    <col min="19" max="19" width="8.42578125" customWidth="1"/>
    <col min="20" max="20" width="10.140625" customWidth="1"/>
    <col min="21" max="21" width="8.42578125" customWidth="1"/>
    <col min="22" max="22" width="10.28515625" customWidth="1"/>
    <col min="23" max="23" width="8.42578125" customWidth="1"/>
    <col min="24" max="24" width="10.5703125" customWidth="1"/>
    <col min="25" max="25" width="8.42578125" customWidth="1"/>
    <col min="26" max="26" width="10.5703125" customWidth="1"/>
    <col min="27" max="27" width="8.42578125" customWidth="1"/>
    <col min="28" max="28" width="10.28515625" customWidth="1"/>
    <col min="29" max="29" width="8.42578125" customWidth="1"/>
    <col min="30" max="30" width="10.140625" customWidth="1"/>
    <col min="31" max="31" width="8.42578125" customWidth="1"/>
    <col min="32" max="32" width="11" customWidth="1"/>
    <col min="33" max="33" width="8.42578125" customWidth="1"/>
    <col min="34" max="34" width="10.140625" customWidth="1"/>
    <col min="35" max="35" width="8.42578125" customWidth="1"/>
    <col min="36" max="36" width="10.28515625" customWidth="1"/>
    <col min="37" max="37" width="8.42578125" customWidth="1"/>
    <col min="38" max="38" width="10.140625" customWidth="1"/>
    <col min="39" max="39" width="8.42578125" customWidth="1"/>
    <col min="40" max="40" width="11.28515625" customWidth="1"/>
    <col min="41" max="41" width="8.42578125" customWidth="1"/>
    <col min="42" max="42" width="11" customWidth="1"/>
    <col min="43" max="43" width="8.42578125" customWidth="1"/>
    <col min="44" max="44" width="10.85546875" customWidth="1"/>
    <col min="45" max="45" width="8.42578125" customWidth="1"/>
    <col min="46" max="46" width="10.140625" customWidth="1"/>
    <col min="47" max="47" width="8.42578125" customWidth="1"/>
    <col min="48" max="48" width="9.140625" customWidth="1"/>
    <col min="49" max="49" width="8.42578125" customWidth="1"/>
    <col min="50" max="50" width="10.5703125" customWidth="1"/>
    <col min="51" max="51" width="8.42578125" customWidth="1"/>
    <col min="52" max="52" width="10.5703125" customWidth="1"/>
    <col min="53" max="53" width="8.42578125" customWidth="1"/>
    <col min="54" max="54" width="10.140625" customWidth="1"/>
    <col min="55" max="55" width="8.42578125" customWidth="1"/>
    <col min="56" max="56" width="10.85546875" customWidth="1"/>
    <col min="57" max="57" width="8.42578125" customWidth="1"/>
    <col min="58" max="58" width="10.140625" customWidth="1"/>
    <col min="59" max="59" width="8.42578125" customWidth="1"/>
    <col min="60" max="60" width="10.5703125" customWidth="1"/>
    <col min="62" max="63" width="9.140625" hidden="1" customWidth="1"/>
    <col min="65" max="66" width="9.140625" hidden="1" customWidth="1"/>
    <col min="68" max="69" width="9.140625" hidden="1" customWidth="1"/>
    <col min="71" max="72" width="9.140625" hidden="1" customWidth="1"/>
    <col min="74" max="75" width="9.140625" hidden="1" customWidth="1"/>
    <col min="77" max="78" width="9.140625" hidden="1" customWidth="1"/>
    <col min="82" max="83" width="9.140625" hidden="1" customWidth="1"/>
    <col min="85" max="86" width="9.140625" hidden="1" customWidth="1"/>
    <col min="88" max="89" width="9.140625" hidden="1" customWidth="1"/>
    <col min="91" max="92" width="9.140625" hidden="1" customWidth="1"/>
    <col min="94" max="95" width="9.140625" hidden="1" customWidth="1"/>
    <col min="97" max="98" width="9.140625" hidden="1" customWidth="1"/>
  </cols>
  <sheetData>
    <row r="1" spans="1:100" ht="46.5" customHeight="1">
      <c r="A1" s="336" t="s">
        <v>361</v>
      </c>
      <c r="B1" s="336"/>
      <c r="C1" s="336"/>
      <c r="D1" s="336"/>
      <c r="E1" s="336"/>
      <c r="F1" s="336"/>
      <c r="G1" s="336"/>
      <c r="H1" s="336"/>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row>
    <row r="2" spans="1:100" ht="31.5" customHeight="1">
      <c r="A2" s="324" t="s">
        <v>17</v>
      </c>
      <c r="B2" s="324" t="s">
        <v>18</v>
      </c>
      <c r="C2" s="324" t="s">
        <v>19</v>
      </c>
      <c r="D2" s="328" t="s">
        <v>12</v>
      </c>
      <c r="E2" s="316" t="s">
        <v>366</v>
      </c>
      <c r="F2" s="317"/>
      <c r="G2" s="317"/>
      <c r="H2" s="317"/>
      <c r="I2" s="317"/>
      <c r="J2" s="317"/>
      <c r="K2" s="317"/>
      <c r="L2" s="317"/>
      <c r="M2" s="317"/>
      <c r="N2" s="317"/>
      <c r="O2" s="317"/>
      <c r="P2" s="317"/>
      <c r="Q2" s="317"/>
      <c r="R2" s="317"/>
      <c r="S2" s="317"/>
      <c r="T2" s="317"/>
      <c r="U2" s="317"/>
      <c r="V2" s="317"/>
      <c r="W2" s="317"/>
      <c r="X2" s="317"/>
      <c r="Y2" s="316" t="s">
        <v>356</v>
      </c>
      <c r="Z2" s="317"/>
      <c r="AA2" s="317"/>
      <c r="AB2" s="317"/>
      <c r="AC2" s="317"/>
      <c r="AD2" s="317"/>
      <c r="AE2" s="317"/>
      <c r="AF2" s="317"/>
      <c r="AG2" s="317"/>
      <c r="AH2" s="317"/>
      <c r="AI2" s="317"/>
      <c r="AJ2" s="317"/>
      <c r="AK2" s="316" t="s">
        <v>357</v>
      </c>
      <c r="AL2" s="317"/>
      <c r="AM2" s="317"/>
      <c r="AN2" s="317"/>
      <c r="AO2" s="317"/>
      <c r="AP2" s="317"/>
      <c r="AQ2" s="317"/>
      <c r="AR2" s="317"/>
      <c r="AS2" s="316" t="s">
        <v>358</v>
      </c>
      <c r="AT2" s="317"/>
      <c r="AU2" s="317"/>
      <c r="AV2" s="372"/>
      <c r="AW2" s="316" t="s">
        <v>359</v>
      </c>
      <c r="AX2" s="317"/>
      <c r="AY2" s="317"/>
      <c r="AZ2" s="372"/>
      <c r="BA2" s="316" t="s">
        <v>360</v>
      </c>
      <c r="BB2" s="317"/>
      <c r="BC2" s="317"/>
      <c r="BD2" s="317"/>
      <c r="BE2" s="317"/>
      <c r="BF2" s="317"/>
      <c r="BG2" s="317"/>
      <c r="BH2" s="317"/>
      <c r="BI2" s="292" t="s">
        <v>321</v>
      </c>
      <c r="BJ2" s="292"/>
      <c r="BK2" s="292"/>
      <c r="BL2" s="292"/>
      <c r="BM2" s="292"/>
      <c r="BN2" s="292"/>
      <c r="BO2" s="292"/>
      <c r="BP2" s="292"/>
      <c r="BQ2" s="292"/>
      <c r="BR2" s="292"/>
      <c r="BS2" s="292"/>
      <c r="BT2" s="292"/>
      <c r="BU2" s="292"/>
      <c r="BV2" s="292"/>
      <c r="BW2" s="292"/>
      <c r="BX2" s="292"/>
      <c r="BY2" s="292"/>
      <c r="BZ2" s="292"/>
      <c r="CA2" s="292"/>
      <c r="CB2" s="292"/>
      <c r="CC2" s="292" t="s">
        <v>321</v>
      </c>
      <c r="CD2" s="292"/>
      <c r="CE2" s="292"/>
      <c r="CF2" s="292"/>
      <c r="CG2" s="292"/>
      <c r="CH2" s="292"/>
      <c r="CI2" s="292"/>
      <c r="CJ2" s="292"/>
      <c r="CK2" s="292"/>
      <c r="CL2" s="292"/>
      <c r="CM2" s="292"/>
      <c r="CN2" s="292"/>
      <c r="CO2" s="292"/>
      <c r="CP2" s="292"/>
      <c r="CQ2" s="292"/>
      <c r="CR2" s="292"/>
      <c r="CS2" s="292"/>
      <c r="CT2" s="292"/>
      <c r="CU2" s="292"/>
      <c r="CV2" s="292"/>
    </row>
    <row r="3" spans="1:100" ht="53.25" customHeight="1">
      <c r="A3" s="324"/>
      <c r="B3" s="324"/>
      <c r="C3" s="324"/>
      <c r="D3" s="328"/>
      <c r="E3" s="357" t="s">
        <v>125</v>
      </c>
      <c r="F3" s="358"/>
      <c r="G3" s="358"/>
      <c r="H3" s="363"/>
      <c r="I3" s="357" t="s">
        <v>126</v>
      </c>
      <c r="J3" s="358"/>
      <c r="K3" s="358"/>
      <c r="L3" s="363"/>
      <c r="M3" s="357" t="s">
        <v>127</v>
      </c>
      <c r="N3" s="358"/>
      <c r="O3" s="358"/>
      <c r="P3" s="363"/>
      <c r="Q3" s="357" t="s">
        <v>128</v>
      </c>
      <c r="R3" s="358"/>
      <c r="S3" s="358"/>
      <c r="T3" s="363"/>
      <c r="U3" s="357" t="s">
        <v>129</v>
      </c>
      <c r="V3" s="358"/>
      <c r="W3" s="358"/>
      <c r="X3" s="363"/>
      <c r="Y3" s="357" t="s">
        <v>130</v>
      </c>
      <c r="Z3" s="358"/>
      <c r="AA3" s="358"/>
      <c r="AB3" s="363"/>
      <c r="AC3" s="357" t="s">
        <v>131</v>
      </c>
      <c r="AD3" s="358"/>
      <c r="AE3" s="358"/>
      <c r="AF3" s="363"/>
      <c r="AG3" s="357" t="s">
        <v>132</v>
      </c>
      <c r="AH3" s="358"/>
      <c r="AI3" s="358"/>
      <c r="AJ3" s="363"/>
      <c r="AK3" s="357" t="s">
        <v>133</v>
      </c>
      <c r="AL3" s="358"/>
      <c r="AM3" s="358"/>
      <c r="AN3" s="363"/>
      <c r="AO3" s="357" t="s">
        <v>134</v>
      </c>
      <c r="AP3" s="358"/>
      <c r="AQ3" s="358"/>
      <c r="AR3" s="363"/>
      <c r="AS3" s="357" t="s">
        <v>135</v>
      </c>
      <c r="AT3" s="358"/>
      <c r="AU3" s="358"/>
      <c r="AV3" s="363"/>
      <c r="AW3" s="357" t="s">
        <v>136</v>
      </c>
      <c r="AX3" s="358"/>
      <c r="AY3" s="358"/>
      <c r="AZ3" s="363"/>
      <c r="BA3" s="357" t="s">
        <v>137</v>
      </c>
      <c r="BB3" s="358"/>
      <c r="BC3" s="358"/>
      <c r="BD3" s="363"/>
      <c r="BE3" s="357" t="s">
        <v>138</v>
      </c>
      <c r="BF3" s="358"/>
      <c r="BG3" s="358"/>
      <c r="BH3" s="363"/>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row>
    <row r="4" spans="1:100" ht="27.75" customHeight="1">
      <c r="A4" s="324"/>
      <c r="B4" s="324"/>
      <c r="C4" s="324"/>
      <c r="D4" s="328"/>
      <c r="E4" s="361"/>
      <c r="F4" s="362"/>
      <c r="G4" s="362"/>
      <c r="H4" s="365"/>
      <c r="I4" s="361"/>
      <c r="J4" s="362"/>
      <c r="K4" s="362"/>
      <c r="L4" s="365"/>
      <c r="M4" s="361"/>
      <c r="N4" s="362"/>
      <c r="O4" s="362"/>
      <c r="P4" s="365"/>
      <c r="Q4" s="361"/>
      <c r="R4" s="362"/>
      <c r="S4" s="362"/>
      <c r="T4" s="365"/>
      <c r="U4" s="361"/>
      <c r="V4" s="362"/>
      <c r="W4" s="362"/>
      <c r="X4" s="365"/>
      <c r="Y4" s="361"/>
      <c r="Z4" s="362"/>
      <c r="AA4" s="362"/>
      <c r="AB4" s="365"/>
      <c r="AC4" s="361"/>
      <c r="AD4" s="362"/>
      <c r="AE4" s="362"/>
      <c r="AF4" s="365"/>
      <c r="AG4" s="361"/>
      <c r="AH4" s="362"/>
      <c r="AI4" s="362"/>
      <c r="AJ4" s="365"/>
      <c r="AK4" s="361"/>
      <c r="AL4" s="362"/>
      <c r="AM4" s="362"/>
      <c r="AN4" s="365"/>
      <c r="AO4" s="361"/>
      <c r="AP4" s="362"/>
      <c r="AQ4" s="362"/>
      <c r="AR4" s="365"/>
      <c r="AS4" s="361"/>
      <c r="AT4" s="362"/>
      <c r="AU4" s="362"/>
      <c r="AV4" s="365"/>
      <c r="AW4" s="361"/>
      <c r="AX4" s="362"/>
      <c r="AY4" s="362"/>
      <c r="AZ4" s="365"/>
      <c r="BA4" s="361"/>
      <c r="BB4" s="362"/>
      <c r="BC4" s="362"/>
      <c r="BD4" s="365"/>
      <c r="BE4" s="361"/>
      <c r="BF4" s="362"/>
      <c r="BG4" s="362"/>
      <c r="BH4" s="365"/>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row>
    <row r="5" spans="1:100" ht="33" customHeight="1">
      <c r="A5" s="324"/>
      <c r="B5" s="324"/>
      <c r="C5" s="324"/>
      <c r="D5" s="328"/>
      <c r="E5" s="298" t="s">
        <v>23</v>
      </c>
      <c r="F5" s="299"/>
      <c r="G5" s="306" t="s">
        <v>24</v>
      </c>
      <c r="H5" s="307"/>
      <c r="I5" s="298" t="s">
        <v>23</v>
      </c>
      <c r="J5" s="299"/>
      <c r="K5" s="306" t="s">
        <v>24</v>
      </c>
      <c r="L5" s="307"/>
      <c r="M5" s="298" t="s">
        <v>23</v>
      </c>
      <c r="N5" s="299"/>
      <c r="O5" s="306" t="s">
        <v>24</v>
      </c>
      <c r="P5" s="307"/>
      <c r="Q5" s="298" t="s">
        <v>23</v>
      </c>
      <c r="R5" s="299"/>
      <c r="S5" s="306" t="s">
        <v>24</v>
      </c>
      <c r="T5" s="307"/>
      <c r="U5" s="298" t="s">
        <v>23</v>
      </c>
      <c r="V5" s="299"/>
      <c r="W5" s="306" t="s">
        <v>24</v>
      </c>
      <c r="X5" s="307"/>
      <c r="Y5" s="298" t="s">
        <v>23</v>
      </c>
      <c r="Z5" s="299"/>
      <c r="AA5" s="306" t="s">
        <v>24</v>
      </c>
      <c r="AB5" s="307"/>
      <c r="AC5" s="298" t="s">
        <v>23</v>
      </c>
      <c r="AD5" s="299"/>
      <c r="AE5" s="306" t="s">
        <v>24</v>
      </c>
      <c r="AF5" s="307"/>
      <c r="AG5" s="298" t="s">
        <v>23</v>
      </c>
      <c r="AH5" s="299"/>
      <c r="AI5" s="306" t="s">
        <v>24</v>
      </c>
      <c r="AJ5" s="307"/>
      <c r="AK5" s="298" t="s">
        <v>23</v>
      </c>
      <c r="AL5" s="299"/>
      <c r="AM5" s="306" t="s">
        <v>24</v>
      </c>
      <c r="AN5" s="307"/>
      <c r="AO5" s="298" t="s">
        <v>23</v>
      </c>
      <c r="AP5" s="299"/>
      <c r="AQ5" s="306" t="s">
        <v>24</v>
      </c>
      <c r="AR5" s="307"/>
      <c r="AS5" s="298" t="s">
        <v>23</v>
      </c>
      <c r="AT5" s="299"/>
      <c r="AU5" s="306" t="s">
        <v>24</v>
      </c>
      <c r="AV5" s="307"/>
      <c r="AW5" s="298" t="s">
        <v>23</v>
      </c>
      <c r="AX5" s="299"/>
      <c r="AY5" s="306" t="s">
        <v>24</v>
      </c>
      <c r="AZ5" s="307"/>
      <c r="BA5" s="298" t="s">
        <v>23</v>
      </c>
      <c r="BB5" s="299"/>
      <c r="BC5" s="306" t="s">
        <v>24</v>
      </c>
      <c r="BD5" s="307"/>
      <c r="BE5" s="298" t="s">
        <v>23</v>
      </c>
      <c r="BF5" s="299"/>
      <c r="BG5" s="306" t="s">
        <v>24</v>
      </c>
      <c r="BH5" s="307"/>
      <c r="BI5" s="314" t="s">
        <v>446</v>
      </c>
      <c r="BJ5" s="315"/>
      <c r="BK5" s="315"/>
      <c r="BL5" s="315"/>
      <c r="BM5" s="315"/>
      <c r="BN5" s="315"/>
      <c r="BO5" s="315"/>
      <c r="BP5" s="315"/>
      <c r="BQ5" s="315"/>
      <c r="BR5" s="315"/>
      <c r="BS5" s="315"/>
      <c r="BT5" s="315"/>
      <c r="BU5" s="315"/>
      <c r="BV5" s="315"/>
      <c r="BW5" s="315"/>
      <c r="BX5" s="315"/>
      <c r="BY5" s="315"/>
      <c r="BZ5" s="315"/>
      <c r="CA5" s="315"/>
      <c r="CB5" s="329"/>
      <c r="CC5" s="314" t="s">
        <v>447</v>
      </c>
      <c r="CD5" s="315"/>
      <c r="CE5" s="315"/>
      <c r="CF5" s="315"/>
      <c r="CG5" s="315"/>
      <c r="CH5" s="315"/>
      <c r="CI5" s="315"/>
      <c r="CJ5" s="315"/>
      <c r="CK5" s="315"/>
      <c r="CL5" s="315"/>
      <c r="CM5" s="315"/>
      <c r="CN5" s="315"/>
      <c r="CO5" s="315"/>
      <c r="CP5" s="315"/>
      <c r="CQ5" s="315"/>
      <c r="CR5" s="315"/>
      <c r="CS5" s="315"/>
      <c r="CT5" s="315"/>
      <c r="CU5" s="315"/>
      <c r="CV5" s="329"/>
    </row>
    <row r="6" spans="1:100" ht="30.75" customHeight="1">
      <c r="A6" s="324"/>
      <c r="B6" s="324"/>
      <c r="C6" s="324"/>
      <c r="D6" s="328"/>
      <c r="E6" s="300"/>
      <c r="F6" s="301"/>
      <c r="G6" s="308"/>
      <c r="H6" s="309"/>
      <c r="I6" s="300"/>
      <c r="J6" s="301"/>
      <c r="K6" s="308"/>
      <c r="L6" s="309"/>
      <c r="M6" s="300"/>
      <c r="N6" s="301"/>
      <c r="O6" s="308"/>
      <c r="P6" s="309"/>
      <c r="Q6" s="300"/>
      <c r="R6" s="301"/>
      <c r="S6" s="308"/>
      <c r="T6" s="309"/>
      <c r="U6" s="300"/>
      <c r="V6" s="301"/>
      <c r="W6" s="308"/>
      <c r="X6" s="309"/>
      <c r="Y6" s="300"/>
      <c r="Z6" s="301"/>
      <c r="AA6" s="308"/>
      <c r="AB6" s="309"/>
      <c r="AC6" s="300"/>
      <c r="AD6" s="301"/>
      <c r="AE6" s="308"/>
      <c r="AF6" s="309"/>
      <c r="AG6" s="300"/>
      <c r="AH6" s="301"/>
      <c r="AI6" s="308"/>
      <c r="AJ6" s="309"/>
      <c r="AK6" s="300"/>
      <c r="AL6" s="301"/>
      <c r="AM6" s="308"/>
      <c r="AN6" s="309"/>
      <c r="AO6" s="300"/>
      <c r="AP6" s="301"/>
      <c r="AQ6" s="308"/>
      <c r="AR6" s="309"/>
      <c r="AS6" s="300"/>
      <c r="AT6" s="301"/>
      <c r="AU6" s="308"/>
      <c r="AV6" s="309"/>
      <c r="AW6" s="300"/>
      <c r="AX6" s="301"/>
      <c r="AY6" s="308"/>
      <c r="AZ6" s="309"/>
      <c r="BA6" s="300"/>
      <c r="BB6" s="301"/>
      <c r="BC6" s="308"/>
      <c r="BD6" s="309"/>
      <c r="BE6" s="300"/>
      <c r="BF6" s="301"/>
      <c r="BG6" s="308"/>
      <c r="BH6" s="309"/>
      <c r="BI6" s="330" t="s">
        <v>298</v>
      </c>
      <c r="BJ6" s="293" t="s">
        <v>298</v>
      </c>
      <c r="BK6" s="294"/>
      <c r="BL6" s="330" t="s">
        <v>299</v>
      </c>
      <c r="BM6" s="293" t="s">
        <v>299</v>
      </c>
      <c r="BN6" s="294"/>
      <c r="BO6" s="330" t="s">
        <v>300</v>
      </c>
      <c r="BP6" s="293" t="s">
        <v>300</v>
      </c>
      <c r="BQ6" s="294"/>
      <c r="BR6" s="330" t="s">
        <v>301</v>
      </c>
      <c r="BS6" s="293" t="s">
        <v>301</v>
      </c>
      <c r="BT6" s="294"/>
      <c r="BU6" s="330" t="s">
        <v>302</v>
      </c>
      <c r="BV6" s="293" t="s">
        <v>302</v>
      </c>
      <c r="BW6" s="294"/>
      <c r="BX6" s="330" t="s">
        <v>303</v>
      </c>
      <c r="BY6" s="293" t="s">
        <v>303</v>
      </c>
      <c r="BZ6" s="294"/>
      <c r="CA6" s="321" t="s">
        <v>155</v>
      </c>
      <c r="CB6" s="322"/>
      <c r="CC6" s="330" t="s">
        <v>298</v>
      </c>
      <c r="CD6" s="293" t="s">
        <v>298</v>
      </c>
      <c r="CE6" s="294"/>
      <c r="CF6" s="330" t="s">
        <v>299</v>
      </c>
      <c r="CG6" s="293" t="s">
        <v>299</v>
      </c>
      <c r="CH6" s="294"/>
      <c r="CI6" s="330" t="s">
        <v>300</v>
      </c>
      <c r="CJ6" s="293" t="s">
        <v>300</v>
      </c>
      <c r="CK6" s="294"/>
      <c r="CL6" s="330" t="s">
        <v>301</v>
      </c>
      <c r="CM6" s="293" t="s">
        <v>301</v>
      </c>
      <c r="CN6" s="294"/>
      <c r="CO6" s="330" t="s">
        <v>302</v>
      </c>
      <c r="CP6" s="293" t="s">
        <v>302</v>
      </c>
      <c r="CQ6" s="294"/>
      <c r="CR6" s="330" t="s">
        <v>303</v>
      </c>
      <c r="CS6" s="293" t="s">
        <v>303</v>
      </c>
      <c r="CT6" s="294"/>
      <c r="CU6" s="321" t="s">
        <v>155</v>
      </c>
      <c r="CV6" s="322"/>
    </row>
    <row r="7" spans="1:100" ht="15.75" customHeight="1">
      <c r="A7" s="324"/>
      <c r="B7" s="324"/>
      <c r="C7" s="324"/>
      <c r="D7" s="328"/>
      <c r="E7" s="302"/>
      <c r="F7" s="303"/>
      <c r="G7" s="310" t="s">
        <v>24</v>
      </c>
      <c r="H7" s="311"/>
      <c r="I7" s="302"/>
      <c r="J7" s="303"/>
      <c r="K7" s="310" t="s">
        <v>24</v>
      </c>
      <c r="L7" s="311"/>
      <c r="M7" s="302"/>
      <c r="N7" s="303"/>
      <c r="O7" s="310" t="s">
        <v>24</v>
      </c>
      <c r="P7" s="311"/>
      <c r="Q7" s="302"/>
      <c r="R7" s="303"/>
      <c r="S7" s="310" t="s">
        <v>24</v>
      </c>
      <c r="T7" s="311"/>
      <c r="U7" s="302"/>
      <c r="V7" s="303"/>
      <c r="W7" s="310" t="s">
        <v>24</v>
      </c>
      <c r="X7" s="311"/>
      <c r="Y7" s="302"/>
      <c r="Z7" s="303"/>
      <c r="AA7" s="310" t="s">
        <v>24</v>
      </c>
      <c r="AB7" s="311"/>
      <c r="AC7" s="302"/>
      <c r="AD7" s="303"/>
      <c r="AE7" s="310" t="s">
        <v>24</v>
      </c>
      <c r="AF7" s="311"/>
      <c r="AG7" s="302"/>
      <c r="AH7" s="303"/>
      <c r="AI7" s="310" t="s">
        <v>24</v>
      </c>
      <c r="AJ7" s="311"/>
      <c r="AK7" s="302"/>
      <c r="AL7" s="303"/>
      <c r="AM7" s="310" t="s">
        <v>24</v>
      </c>
      <c r="AN7" s="311"/>
      <c r="AO7" s="302"/>
      <c r="AP7" s="303"/>
      <c r="AQ7" s="310" t="s">
        <v>24</v>
      </c>
      <c r="AR7" s="311"/>
      <c r="AS7" s="302"/>
      <c r="AT7" s="303"/>
      <c r="AU7" s="310" t="s">
        <v>24</v>
      </c>
      <c r="AV7" s="311"/>
      <c r="AW7" s="302"/>
      <c r="AX7" s="303"/>
      <c r="AY7" s="310" t="s">
        <v>24</v>
      </c>
      <c r="AZ7" s="311"/>
      <c r="BA7" s="302"/>
      <c r="BB7" s="303"/>
      <c r="BC7" s="310" t="s">
        <v>24</v>
      </c>
      <c r="BD7" s="311"/>
      <c r="BE7" s="302"/>
      <c r="BF7" s="303"/>
      <c r="BG7" s="310" t="s">
        <v>24</v>
      </c>
      <c r="BH7" s="311"/>
      <c r="BI7" s="331"/>
      <c r="BJ7" s="72" t="s">
        <v>26</v>
      </c>
      <c r="BK7" s="72" t="s">
        <v>27</v>
      </c>
      <c r="BL7" s="331"/>
      <c r="BM7" s="72" t="s">
        <v>26</v>
      </c>
      <c r="BN7" s="72" t="s">
        <v>27</v>
      </c>
      <c r="BO7" s="331"/>
      <c r="BP7" s="72" t="s">
        <v>26</v>
      </c>
      <c r="BQ7" s="72" t="s">
        <v>27</v>
      </c>
      <c r="BR7" s="331"/>
      <c r="BS7" s="72" t="s">
        <v>26</v>
      </c>
      <c r="BT7" s="72" t="s">
        <v>27</v>
      </c>
      <c r="BU7" s="331"/>
      <c r="BV7" s="72" t="s">
        <v>26</v>
      </c>
      <c r="BW7" s="72" t="s">
        <v>27</v>
      </c>
      <c r="BX7" s="331"/>
      <c r="BY7" s="72" t="s">
        <v>26</v>
      </c>
      <c r="BZ7" s="72" t="s">
        <v>27</v>
      </c>
      <c r="CA7" s="67" t="s">
        <v>26</v>
      </c>
      <c r="CB7" s="67" t="s">
        <v>27</v>
      </c>
      <c r="CC7" s="331"/>
      <c r="CD7" s="72" t="s">
        <v>26</v>
      </c>
      <c r="CE7" s="72" t="s">
        <v>27</v>
      </c>
      <c r="CF7" s="331"/>
      <c r="CG7" s="72" t="s">
        <v>26</v>
      </c>
      <c r="CH7" s="72" t="s">
        <v>27</v>
      </c>
      <c r="CI7" s="331"/>
      <c r="CJ7" s="72" t="s">
        <v>26</v>
      </c>
      <c r="CK7" s="72" t="s">
        <v>27</v>
      </c>
      <c r="CL7" s="331"/>
      <c r="CM7" s="72" t="s">
        <v>26</v>
      </c>
      <c r="CN7" s="72" t="s">
        <v>27</v>
      </c>
      <c r="CO7" s="331"/>
      <c r="CP7" s="72" t="s">
        <v>26</v>
      </c>
      <c r="CQ7" s="72" t="s">
        <v>27</v>
      </c>
      <c r="CR7" s="331"/>
      <c r="CS7" s="72" t="s">
        <v>26</v>
      </c>
      <c r="CT7" s="72" t="s">
        <v>27</v>
      </c>
      <c r="CU7" s="67" t="s">
        <v>26</v>
      </c>
      <c r="CV7" s="67" t="s">
        <v>27</v>
      </c>
    </row>
    <row r="8" spans="1:100" ht="15.75" customHeight="1">
      <c r="A8" s="324"/>
      <c r="B8" s="324"/>
      <c r="C8" s="324"/>
      <c r="D8" s="328"/>
      <c r="E8" s="122" t="s">
        <v>25</v>
      </c>
      <c r="F8" s="122" t="s">
        <v>262</v>
      </c>
      <c r="G8" s="122" t="s">
        <v>25</v>
      </c>
      <c r="H8" s="122" t="s">
        <v>262</v>
      </c>
      <c r="I8" s="122" t="s">
        <v>25</v>
      </c>
      <c r="J8" s="122" t="s">
        <v>262</v>
      </c>
      <c r="K8" s="122" t="s">
        <v>25</v>
      </c>
      <c r="L8" s="122" t="s">
        <v>262</v>
      </c>
      <c r="M8" s="122" t="s">
        <v>25</v>
      </c>
      <c r="N8" s="122" t="s">
        <v>262</v>
      </c>
      <c r="O8" s="122" t="s">
        <v>25</v>
      </c>
      <c r="P8" s="122" t="s">
        <v>262</v>
      </c>
      <c r="Q8" s="122" t="s">
        <v>25</v>
      </c>
      <c r="R8" s="122" t="s">
        <v>262</v>
      </c>
      <c r="S8" s="122" t="s">
        <v>25</v>
      </c>
      <c r="T8" s="122" t="s">
        <v>262</v>
      </c>
      <c r="U8" s="122" t="s">
        <v>25</v>
      </c>
      <c r="V8" s="122" t="s">
        <v>262</v>
      </c>
      <c r="W8" s="122" t="s">
        <v>25</v>
      </c>
      <c r="X8" s="122" t="s">
        <v>262</v>
      </c>
      <c r="Y8" s="122" t="s">
        <v>25</v>
      </c>
      <c r="Z8" s="122" t="s">
        <v>262</v>
      </c>
      <c r="AA8" s="122" t="s">
        <v>25</v>
      </c>
      <c r="AB8" s="122" t="s">
        <v>262</v>
      </c>
      <c r="AC8" s="122" t="s">
        <v>25</v>
      </c>
      <c r="AD8" s="122" t="s">
        <v>262</v>
      </c>
      <c r="AE8" s="122" t="s">
        <v>25</v>
      </c>
      <c r="AF8" s="122" t="s">
        <v>262</v>
      </c>
      <c r="AG8" s="122" t="s">
        <v>25</v>
      </c>
      <c r="AH8" s="122" t="s">
        <v>262</v>
      </c>
      <c r="AI8" s="122" t="s">
        <v>25</v>
      </c>
      <c r="AJ8" s="122" t="s">
        <v>262</v>
      </c>
      <c r="AK8" s="122" t="s">
        <v>25</v>
      </c>
      <c r="AL8" s="122" t="s">
        <v>262</v>
      </c>
      <c r="AM8" s="122" t="s">
        <v>25</v>
      </c>
      <c r="AN8" s="122" t="s">
        <v>262</v>
      </c>
      <c r="AO8" s="122" t="s">
        <v>25</v>
      </c>
      <c r="AP8" s="122" t="s">
        <v>262</v>
      </c>
      <c r="AQ8" s="122" t="s">
        <v>25</v>
      </c>
      <c r="AR8" s="122" t="s">
        <v>262</v>
      </c>
      <c r="AS8" s="122" t="s">
        <v>25</v>
      </c>
      <c r="AT8" s="122" t="s">
        <v>262</v>
      </c>
      <c r="AU8" s="122" t="s">
        <v>25</v>
      </c>
      <c r="AV8" s="122" t="s">
        <v>262</v>
      </c>
      <c r="AW8" s="122" t="s">
        <v>25</v>
      </c>
      <c r="AX8" s="122" t="s">
        <v>262</v>
      </c>
      <c r="AY8" s="122" t="s">
        <v>25</v>
      </c>
      <c r="AZ8" s="122" t="s">
        <v>262</v>
      </c>
      <c r="BA8" s="122" t="s">
        <v>25</v>
      </c>
      <c r="BB8" s="122" t="s">
        <v>262</v>
      </c>
      <c r="BC8" s="122" t="s">
        <v>25</v>
      </c>
      <c r="BD8" s="122" t="s">
        <v>262</v>
      </c>
      <c r="BE8" s="122" t="s">
        <v>25</v>
      </c>
      <c r="BF8" s="122" t="s">
        <v>262</v>
      </c>
      <c r="BG8" s="122" t="s">
        <v>25</v>
      </c>
      <c r="BH8" s="122" t="s">
        <v>262</v>
      </c>
      <c r="BI8" s="314" t="s">
        <v>306</v>
      </c>
      <c r="BJ8" s="315"/>
      <c r="BK8" s="315"/>
      <c r="BL8" s="315"/>
      <c r="BM8" s="315"/>
      <c r="BN8" s="315"/>
      <c r="BO8" s="315"/>
      <c r="BP8" s="315"/>
      <c r="BQ8" s="315"/>
      <c r="BR8" s="315"/>
      <c r="BS8" s="315"/>
      <c r="BT8" s="315"/>
      <c r="BU8" s="315"/>
      <c r="BV8" s="315"/>
      <c r="BW8" s="315"/>
      <c r="BX8" s="315"/>
      <c r="BY8" s="315"/>
      <c r="BZ8" s="315"/>
      <c r="CA8" s="315"/>
      <c r="CB8" s="329"/>
      <c r="CC8" s="314" t="s">
        <v>306</v>
      </c>
      <c r="CD8" s="315"/>
      <c r="CE8" s="315"/>
      <c r="CF8" s="315"/>
      <c r="CG8" s="315"/>
      <c r="CH8" s="315"/>
      <c r="CI8" s="315"/>
      <c r="CJ8" s="315"/>
      <c r="CK8" s="315"/>
      <c r="CL8" s="315"/>
      <c r="CM8" s="315"/>
      <c r="CN8" s="315"/>
      <c r="CO8" s="315"/>
      <c r="CP8" s="315"/>
      <c r="CQ8" s="315"/>
      <c r="CR8" s="315"/>
      <c r="CS8" s="315"/>
      <c r="CT8" s="315"/>
      <c r="CU8" s="315"/>
      <c r="CV8" s="329"/>
    </row>
    <row r="9" spans="1:100" s="228" customFormat="1" ht="45" customHeight="1">
      <c r="A9" s="226">
        <f>'MAKLUMAT MURID'!A13</f>
        <v>1</v>
      </c>
      <c r="B9" s="225">
        <f>VLOOKUP(A9,'MAKLUMAT MURID'!$A$13:$I$52,2,FALSE)</f>
        <v>0</v>
      </c>
      <c r="C9" s="226" t="str">
        <f>VLOOKUP(A9,'MAKLUMAT MURID'!$A$13:$I$52,6,FALSE)</f>
        <v/>
      </c>
      <c r="D9" s="226">
        <f>VLOOKUP(A9,'MAKLUMAT MURID'!$A$13:$I$52,5,FALSE)</f>
        <v>0</v>
      </c>
      <c r="E9" s="38"/>
      <c r="F9" s="134"/>
      <c r="G9" s="38"/>
      <c r="H9" s="134"/>
      <c r="I9" s="38"/>
      <c r="J9" s="134"/>
      <c r="K9" s="38"/>
      <c r="L9" s="134"/>
      <c r="M9" s="38"/>
      <c r="N9" s="134"/>
      <c r="O9" s="38"/>
      <c r="P9" s="134"/>
      <c r="Q9" s="38"/>
      <c r="R9" s="134"/>
      <c r="S9" s="38"/>
      <c r="T9" s="134"/>
      <c r="U9" s="38"/>
      <c r="V9" s="134"/>
      <c r="W9" s="38"/>
      <c r="X9" s="134"/>
      <c r="Y9" s="38"/>
      <c r="Z9" s="134"/>
      <c r="AA9" s="38"/>
      <c r="AB9" s="134"/>
      <c r="AC9" s="38"/>
      <c r="AD9" s="134"/>
      <c r="AE9" s="38"/>
      <c r="AF9" s="134"/>
      <c r="AG9" s="38"/>
      <c r="AH9" s="134"/>
      <c r="AI9" s="38"/>
      <c r="AJ9" s="134"/>
      <c r="AK9" s="38"/>
      <c r="AL9" s="134"/>
      <c r="AM9" s="38"/>
      <c r="AN9" s="134"/>
      <c r="AO9" s="38"/>
      <c r="AP9" s="134"/>
      <c r="AQ9" s="38"/>
      <c r="AR9" s="134"/>
      <c r="AS9" s="38"/>
      <c r="AT9" s="134"/>
      <c r="AU9" s="38"/>
      <c r="AV9" s="134"/>
      <c r="AW9" s="38"/>
      <c r="AX9" s="134"/>
      <c r="AY9" s="38"/>
      <c r="AZ9" s="134"/>
      <c r="BA9" s="38"/>
      <c r="BB9" s="134"/>
      <c r="BC9" s="38"/>
      <c r="BD9" s="134"/>
      <c r="BE9" s="38"/>
      <c r="BF9" s="134"/>
      <c r="BG9" s="38"/>
      <c r="BH9" s="134"/>
      <c r="BI9" s="127" t="str">
        <f>IF(AND(BJ9="",BK9=""),"",AVERAGE(BJ9:BK9))</f>
        <v/>
      </c>
      <c r="BJ9" s="125" t="str">
        <f>IF($C9=BJ$7,IF(SUM(E9,I9,M9,Q9,U9)=0,"",IF(AND(AVERAGE(E9,I9,M9,Q9,U9)&gt;=1,AVERAGE(E9,I9,M9,Q9,U9)&lt;=1.6),1,IF(AND(AVERAGE(E9,I9,M9,Q9,U9)&gt;1.6,AVERAGE(E9,I9,M9,Q9,U9)&lt;=2.6),2,IF(AND(AVERAGE(E9,I9,M9,Q9,U9)&gt;2.6,AVERAGE(E9,I9,M9,Q9,U9)&lt;=3),3)))),"")</f>
        <v/>
      </c>
      <c r="BK9" s="125" t="str">
        <f>IF($C9=BK$7,IF(SUM(E9,I9,M9,Q9,U9)=0,"",IF(AND(AVERAGE(E9,I9,M9,Q9,U9)&gt;=1,AVERAGE(E9,I9,M9,Q9,U9)&lt;=1.6),1,IF(AND(AVERAGE(E9,I9,M9,Q9,U9)&gt;1.6,AVERAGE(E9,I9,M9,Q9,U9)&lt;=2.6),2,IF(AND(AVERAGE(E9,I9,M9,Q9,U9)&gt;2.6,AVERAGE(E9,I9,M9,Q9,U9)&lt;=3),3)))),"")</f>
        <v/>
      </c>
      <c r="BL9" s="127" t="str">
        <f>IF(AND(BM9="",BN9=""),"",AVERAGE(BM9:BN9))</f>
        <v/>
      </c>
      <c r="BM9" s="125" t="str">
        <f>IF($C9=BM$7,IF(SUM(Y9,AC9,AG9)=0,"",IF(AND(AVERAGE(Y9,AC9,AG9)&gt;=1,AVERAGE(Y9,AC9,AG9)&lt;=1.6),1,IF(AND(AVERAGE(Y9,AC9,AG9)&gt;1.6,AVERAGE(Y9,AC9,AG9)&lt;=2.6),2,IF(AND(AVERAGE(Y9,AC9,AG9)&gt;2.6,AVERAGE(Y9,AC9,AG9)&lt;=3),3)))),"")</f>
        <v/>
      </c>
      <c r="BN9" s="125" t="str">
        <f>IF($C9=BN$7,IF(SUM(Y9,AC9,AG9)=0,"",IF(AND(AVERAGE(Y9,AC9,AG9)&gt;=1,AVERAGE(Y9,AC9,AG9)&lt;=1.6),1,IF(AND(AVERAGE(Y9,AC9,AG9)&gt;1.6,AVERAGE(Y9,AC9,AG9)&lt;=2.6),2,IF(AND(AVERAGE(Y9,AC9,AG9)&gt;2.6,AVERAGE(Y9,AC9,AG9)&lt;=3),3)))),"")</f>
        <v/>
      </c>
      <c r="BO9" s="127" t="str">
        <f>IF(AND(BP9="",BQ9=""),"",AVERAGE(BP9:BQ9))</f>
        <v/>
      </c>
      <c r="BP9" s="125" t="str">
        <f>IF($C9=BP$7,IF(SUM(AK9,AO9)=0,"",IF(AND(AVERAGE(AK9,AO9)&gt;=1,AVERAGE(AK9,AO9)&lt;=1.6),1,IF(AND(AVERAGE(AK9,AO9)&gt;1.6,AVERAGE(AK9,AO9)&lt;=2.6),2,IF(AND(AVERAGE(AK9,AO9)&gt;2.6,AVERAGE(AK9,AO9)&lt;=3),3)))),"")</f>
        <v/>
      </c>
      <c r="BQ9" s="125" t="str">
        <f>IF($C9=BQ$7,IF(SUM(AK9,AO9)=0,"",IF(AND(AVERAGE(AK9,AO9)&gt;=1,AVERAGE(AK9,AO9)&lt;=1.6),1,IF(AND(AVERAGE(AK9,AO9)&gt;1.6,AVERAGE(AK9,AO9)&lt;=2.6),2,IF(AND(AVERAGE(AK9,AO9)&gt;2.6,AVERAGE(AK9,AO9)&lt;=3),3)))),"")</f>
        <v/>
      </c>
      <c r="BR9" s="127" t="str">
        <f>IF(AND(BS9="",BT9=""),"",AVERAGE(BS9:BT9))</f>
        <v/>
      </c>
      <c r="BS9" s="125" t="str">
        <f>IF($C9=BS$7,IF(SUM(AS9)=0,"",IF(AND(AVERAGE(AS9)&gt;=1,AVERAGE(AS9)&lt;=1.6),1,IF(AND(AVERAGE(AS9)&gt;1.6,AVERAGE(AS9)&lt;=2.6),2,IF(AND(AVERAGE(AS9)&gt;2.6,AVERAGE(AS9)&lt;=3),3)))),"")</f>
        <v/>
      </c>
      <c r="BT9" s="125" t="str">
        <f>IF($C9=BT$7,IF(SUM(AS9)=0,"",IF(AND(AVERAGE(AS9)&gt;=1,AVERAGE(AS9)&lt;=1.6),1,IF(AND(AVERAGE(AS9)&gt;1.6,AVERAGE(AS9)&lt;=2.6),2,IF(AND(AVERAGE(AS9)&gt;2.6,AVERAGE(AS9)&lt;=3),3)))),"")</f>
        <v/>
      </c>
      <c r="BU9" s="127" t="str">
        <f>IF(AND(BV9="",BW9=""),"",AVERAGE(BV9:BW9))</f>
        <v/>
      </c>
      <c r="BV9" s="125" t="str">
        <f>IF($C9=BV$7,IF(SUM(AW9)=0,"",IF(AND(AVERAGE(AW9)&gt;=1,AVERAGE(AW9)&lt;=1.6),1,IF(AND(AVERAGE(AW9)&gt;1.6,AVERAGE(AW9)&lt;=2.6),2,IF(AND(AVERAGE(AW9)&gt;2.6,AVERAGE(AW9)&lt;=3),3)))),"")</f>
        <v/>
      </c>
      <c r="BW9" s="125" t="str">
        <f>IF($C9=BW$7,IF(SUM(AW9)=0,"",IF(AND(AVERAGE(AW9)&gt;=1,AVERAGE(AW9)&lt;=1.6),1,IF(AND(AVERAGE(AW9)&gt;1.6,AVERAGE(AW9)&lt;=2.6),2,IF(AND(AVERAGE(AW9)&gt;2.6,AVERAGE(AW9)&lt;=3),3)))),"")</f>
        <v/>
      </c>
      <c r="BX9" s="127" t="str">
        <f>IF(AND(BY9="",BZ9=""),"",AVERAGE(BY9:BZ9))</f>
        <v/>
      </c>
      <c r="BY9" s="125" t="str">
        <f>IF($C9=BY$7,IF(SUM(BA9,BE9)=0,"",IF(AND(AVERAGE(BA9,BE9)&gt;=1,AVERAGE(BA9,BE9)&lt;=1.6),1,IF(AND(AVERAGE(BA9,BE9)&gt;1.6,AVERAGE(BA9,BE9)&lt;=2.6),2,IF(AND(AVERAGE(BA9,BE9)&gt;2.6,AVERAGE(BA9,BE9)&lt;=3),3)))),"")</f>
        <v/>
      </c>
      <c r="BZ9" s="125" t="str">
        <f>IF($C9=BZ$7,IF(SUM(BA9,BE9)=0,"",IF(AND(AVERAGE(BA9,BE9)&gt;=1,AVERAGE(BA9,BE9)&lt;=1.6),1,IF(AND(AVERAGE(BA9,BE9)&gt;1.6,AVERAGE(BA9,BE9)&lt;=2.6),2,IF(AND(AVERAGE(BA9,BE9)&gt;2.6,AVERAGE(BA9,BE9)&lt;=3),3)))),"")</f>
        <v/>
      </c>
      <c r="CA9" s="227"/>
      <c r="CB9" s="227"/>
      <c r="CC9" s="127" t="str">
        <f>IF(AND(CD9="",CE9=""),"",AVERAGE(CD9:CE9))</f>
        <v/>
      </c>
      <c r="CD9" s="125" t="str">
        <f>IF($C9=CD$7,IF(SUM(G9,K9,O9,S9,W9)=0,"",IF(AND(AVERAGE(G9,K9,O9,S9,W9)&gt;=1,AVERAGE(G9,K9,O9,S9,W9)&lt;=1.6),1,IF(AND(AVERAGE(G9,K9,O9,S9,W9)&gt;1.6,AVERAGE(G9,K9,O9,S9,W9)&lt;=2.6),2,IF(AND(AVERAGE(G9,K9,O9,S9,W9)&gt;2.6,AVERAGE(G9,K9,O9,S9,W9)&lt;=3),3)))),"")</f>
        <v/>
      </c>
      <c r="CE9" s="125" t="str">
        <f>IF($C9=CE$7,IF(SUM(G9,K9,O9,S9,W9)=0,"",IF(AND(AVERAGE(G9,K9,O9,S9,W9)&gt;=1,AVERAGE(G9,K9,O9,S9,W9)&lt;=1.6),1,IF(AND(AVERAGE(G9,K9,O9,S9,W9)&gt;1.6,AVERAGE(G9,K9,O9,S9,W9)&lt;=2.6),2,IF(AND(AVERAGE(G9,K9,O9,S9,W9)&gt;2.6,AVERAGE(G9,K9,O9,S9,W9)&lt;=3),3)))),"")</f>
        <v/>
      </c>
      <c r="CF9" s="127" t="str">
        <f>IF(AND(CG9="",CH9=""),"",AVERAGE(CG9:CH9))</f>
        <v/>
      </c>
      <c r="CG9" s="125" t="str">
        <f>IF($C9=CG$7,IF(SUM(AA9,AE9,AI9)=0,"",IF(AND(AVERAGE(AA9,AE9,AI9)&gt;=1,AVERAGE(AA9,AE9,AI9)&lt;=1.6),1,IF(AND(AVERAGE(AA9,AE9,AI9)&gt;1.6,AVERAGE(AA9,AE9,AI9)&lt;=2.6),2,IF(AND(AVERAGE(AA9,AE9,AI9)&gt;2.6,AVERAGE(AA9,AE9,AI9)&lt;=3),3)))),"")</f>
        <v/>
      </c>
      <c r="CH9" s="125" t="str">
        <f>IF($C9=CH$7,IF(SUM(AA9,AE9,AI9)=0,"",IF(AND(AVERAGE(AA9,AE9,AI9)&gt;=1,AVERAGE(AA9,AE9,AI9)&lt;=1.6),1,IF(AND(AVERAGE(AA9,AE9,AI9)&gt;1.6,AVERAGE(AA9,AE9,AI9)&lt;=2.6),2,IF(AND(AVERAGE(AA9,AE9,AI9)&gt;2.6,AVERAGE(AA9,AE9,AI9)&lt;=3),3)))),"")</f>
        <v/>
      </c>
      <c r="CI9" s="127" t="str">
        <f>IF(AND(CJ9="",CK9=""),"",AVERAGE(CJ9:CK9))</f>
        <v/>
      </c>
      <c r="CJ9" s="125" t="str">
        <f>IF($C9=CJ$7,IF(SUM(AM9,AQ9)=0,"",IF(AND(AVERAGE(AM9,AQ9)&gt;=1,AVERAGE(AM9,AQ9)&lt;=1.6),1,IF(AND(AVERAGE(AM9,AQ9)&gt;1.6,AVERAGE(AM9,AQ9)&lt;=2.6),2,IF(AND(AVERAGE(AM9,AQ9)&gt;2.6,AVERAGE(AM9,AQ9)&lt;=3),3)))),"")</f>
        <v/>
      </c>
      <c r="CK9" s="125" t="str">
        <f>IF($C9=CK$7,IF(SUM(AM9,AQ9)=0,"",IF(AND(AVERAGE(AM9,AQ9)&gt;=1,AVERAGE(AM9,AQ9)&lt;=1.6),1,IF(AND(AVERAGE(AM9,AQ9)&gt;1.6,AVERAGE(AM9,AQ9)&lt;=2.6),2,IF(AND(AVERAGE(AM9,AQ9)&gt;2.6,AVERAGE(AM9,AQ9)&lt;=3),3)))),"")</f>
        <v/>
      </c>
      <c r="CL9" s="127" t="str">
        <f>IF(AND(CM9="",CN9=""),"",AVERAGE(CM9:CN9))</f>
        <v/>
      </c>
      <c r="CM9" s="125" t="str">
        <f>IF($C9=CM$7,IF(SUM(AU9)=0,"",IF(AND(AVERAGE(AU9)&gt;=1,AVERAGE(AU9)&lt;=1.6),1,IF(AND(AVERAGE(AU9)&gt;1.6,AVERAGE(AU9)&lt;=2.6),2,IF(AND(AVERAGE(AU9)&gt;2.6,AVERAGE(AU9)&lt;=3),3)))),"")</f>
        <v/>
      </c>
      <c r="CN9" s="125" t="str">
        <f>IF($C9=CN$7,IF(SUM(AU9)=0,"",IF(AND(AVERAGE(AU9)&gt;=1,AVERAGE(AU9)&lt;=1.6),1,IF(AND(AVERAGE(AU9)&gt;1.6,AVERAGE(AU9)&lt;=2.6),2,IF(AND(AVERAGE(AU9)&gt;2.6,AVERAGE(AU9)&lt;=3),3)))),"")</f>
        <v/>
      </c>
      <c r="CO9" s="127" t="str">
        <f>IF(AND(CP9="",CQ9=""),"",AVERAGE(CP9:CQ9))</f>
        <v/>
      </c>
      <c r="CP9" s="125" t="str">
        <f>IF($C9=CP$7,IF(SUM(AY9)=0,"",IF(AND(AVERAGE(AY9)&gt;=1,AVERAGE(AY9)&lt;=1.6),1,IF(AND(AVERAGE(AY9)&gt;1.6,AVERAGE(AY9)&lt;=2.6),2,IF(AND(AVERAGE(AY9)&gt;2.6,AVERAGE(AY9)&lt;=3),3)))),"")</f>
        <v/>
      </c>
      <c r="CQ9" s="125" t="str">
        <f>IF($C9=CQ$7,IF(SUM(AY9)=0,"",IF(AND(AVERAGE(AY9)&gt;=1,AVERAGE(AY9)&lt;=1.6),1,IF(AND(AVERAGE(AY9)&gt;1.6,AVERAGE(AY9)&lt;=2.6),2,IF(AND(AVERAGE(AY9)&gt;2.6,AVERAGE(AY9)&lt;=3),3)))),"")</f>
        <v/>
      </c>
      <c r="CR9" s="127" t="str">
        <f>IF(AND(CS9="",CT9=""),"",AVERAGE(CS9:CT9))</f>
        <v/>
      </c>
      <c r="CS9" s="125" t="str">
        <f>IF($C9=CS$7,IF(SUM(BC9,BG9)=0,"",IF(AND(AVERAGE(BC9,BG9)&gt;=1,AVERAGE(BC9,BG9)&lt;=1.6),1,IF(AND(AVERAGE(BC9,BG9)&gt;1.6,AVERAGE(BC9,BG9)&lt;=2.6),2,IF(AND(AVERAGE(BC9,BG9)&gt;2.6,AVERAGE(BC9,BG9)&lt;=3),3)))),"")</f>
        <v/>
      </c>
      <c r="CT9" s="125" t="str">
        <f>IF($C9=CT$7,IF(SUM(BC9,BG9)=0,"",IF(AND(AVERAGE(BC9,BG9)&gt;=1,AVERAGE(BC9,BG9)&lt;=1.6),1,IF(AND(AVERAGE(BC9,BG9)&gt;1.6,AVERAGE(BC9,BG9)&lt;=2.6),2,IF(AND(AVERAGE(BC9,BG9)&gt;2.6,AVERAGE(BC9,BG9)&lt;=3),3)))),"")</f>
        <v/>
      </c>
      <c r="CU9" s="227"/>
      <c r="CV9" s="227"/>
    </row>
    <row r="10" spans="1:100" s="228" customFormat="1" ht="45" customHeight="1">
      <c r="A10" s="226">
        <f>'MAKLUMAT MURID'!A14</f>
        <v>2</v>
      </c>
      <c r="B10" s="225">
        <f>VLOOKUP(A10,'MAKLUMAT MURID'!$A$13:$I$52,2,FALSE)</f>
        <v>0</v>
      </c>
      <c r="C10" s="226" t="str">
        <f>VLOOKUP(A10,'MAKLUMAT MURID'!$A$13:$I$52,6,FALSE)</f>
        <v/>
      </c>
      <c r="D10" s="226">
        <f>VLOOKUP(A10,'MAKLUMAT MURID'!$A$13:$I$52,5,FALSE)</f>
        <v>0</v>
      </c>
      <c r="E10" s="38"/>
      <c r="F10" s="134"/>
      <c r="G10" s="38"/>
      <c r="H10" s="134"/>
      <c r="I10" s="38"/>
      <c r="J10" s="134"/>
      <c r="K10" s="38"/>
      <c r="L10" s="134"/>
      <c r="M10" s="38"/>
      <c r="N10" s="134"/>
      <c r="O10" s="38"/>
      <c r="P10" s="134"/>
      <c r="Q10" s="38"/>
      <c r="R10" s="134"/>
      <c r="S10" s="38"/>
      <c r="T10" s="134"/>
      <c r="U10" s="38"/>
      <c r="V10" s="134"/>
      <c r="W10" s="38"/>
      <c r="X10" s="134"/>
      <c r="Y10" s="38"/>
      <c r="Z10" s="134"/>
      <c r="AA10" s="38"/>
      <c r="AB10" s="134"/>
      <c r="AC10" s="38"/>
      <c r="AD10" s="134"/>
      <c r="AE10" s="38"/>
      <c r="AF10" s="134"/>
      <c r="AG10" s="38"/>
      <c r="AH10" s="134"/>
      <c r="AI10" s="38"/>
      <c r="AJ10" s="134"/>
      <c r="AK10" s="38"/>
      <c r="AL10" s="134"/>
      <c r="AM10" s="38"/>
      <c r="AN10" s="134"/>
      <c r="AO10" s="38"/>
      <c r="AP10" s="134"/>
      <c r="AQ10" s="38"/>
      <c r="AR10" s="134"/>
      <c r="AS10" s="38"/>
      <c r="AT10" s="134"/>
      <c r="AU10" s="38"/>
      <c r="AV10" s="134"/>
      <c r="AW10" s="38"/>
      <c r="AX10" s="134"/>
      <c r="AY10" s="38"/>
      <c r="AZ10" s="134"/>
      <c r="BA10" s="38"/>
      <c r="BB10" s="134"/>
      <c r="BC10" s="38"/>
      <c r="BD10" s="134"/>
      <c r="BE10" s="38"/>
      <c r="BF10" s="134"/>
      <c r="BG10" s="38"/>
      <c r="BH10" s="134"/>
      <c r="BI10" s="127" t="str">
        <f t="shared" ref="BI10:BI48" si="0">IF(AND(BJ10="",BK10=""),"",AVERAGE(BJ10:BK10))</f>
        <v/>
      </c>
      <c r="BJ10" s="125" t="str">
        <f t="shared" ref="BJ10:BJ33" si="1">IF($C10=BJ$7,IF(SUM(E10,I10,M10,Q10,U10)=0,"",IF(AND(AVERAGE(E10,I10,M10,Q10,U10)&gt;=1,AVERAGE(E10,I10,M10,Q10,U10)&lt;=1.6),1,IF(AND(AVERAGE(E10,I10,M10,Q10,U10)&gt;1.6,AVERAGE(E10,I10,M10,Q10,U10)&lt;=2.6),2,IF(AND(AVERAGE(E10,I10,M10,Q10,U10)&gt;2.6,AVERAGE(E10,I10,M10,Q10,U10)&lt;=3),3)))),"")</f>
        <v/>
      </c>
      <c r="BK10" s="125" t="str">
        <f t="shared" ref="BK10:BK33" si="2">IF($C10=BK$7,IF(SUM(E10,I10,M10,Q10,U10)=0,"",IF(AND(AVERAGE(E10,I10,M10,Q10,U10)&gt;=1,AVERAGE(E10,I10,M10,Q10,U10)&lt;=1.6),1,IF(AND(AVERAGE(E10,I10,M10,Q10,U10)&gt;1.6,AVERAGE(E10,I10,M10,Q10,U10)&lt;=2.6),2,IF(AND(AVERAGE(E10,I10,M10,Q10,U10)&gt;2.6,AVERAGE(E10,I10,M10,Q10,U10)&lt;=3),3)))),"")</f>
        <v/>
      </c>
      <c r="BL10" s="127" t="str">
        <f t="shared" ref="BL10:BL48" si="3">IF(AND(BM10="",BN10=""),"",AVERAGE(BM10:BN10))</f>
        <v/>
      </c>
      <c r="BM10" s="125" t="str">
        <f t="shared" ref="BM10:BM30" si="4">IF($C10=BM$7,IF(SUM(Y10,AC10,AG10)=0,"",IF(AND(AVERAGE(Y10,AC10,AG10)&gt;=1,AVERAGE(Y10,AC10,AG10)&lt;=1.6),1,IF(AND(AVERAGE(Y10,AC10,AG10)&gt;1.6,AVERAGE(Y10,AC10,AG10)&lt;=2.6),2,IF(AND(AVERAGE(Y10,AC10,AG10)&gt;2.6,AVERAGE(Y10,AC10,AG10)&lt;=3),3)))),"")</f>
        <v/>
      </c>
      <c r="BN10" s="125" t="str">
        <f t="shared" ref="BN10:BN30" si="5">IF($C10=BN$7,IF(SUM(Y10,AC10,AG10)=0,"",IF(AND(AVERAGE(Y10,AC10,AG10)&gt;=1,AVERAGE(Y10,AC10,AG10)&lt;=1.6),1,IF(AND(AVERAGE(Y10,AC10,AG10)&gt;1.6,AVERAGE(Y10,AC10,AG10)&lt;=2.6),2,IF(AND(AVERAGE(Y10,AC10,AG10)&gt;2.6,AVERAGE(Y10,AC10,AG10)&lt;=3),3)))),"")</f>
        <v/>
      </c>
      <c r="BO10" s="127" t="str">
        <f t="shared" ref="BO10:BO48" si="6">IF(AND(BP10="",BQ10=""),"",AVERAGE(BP10:BQ10))</f>
        <v/>
      </c>
      <c r="BP10" s="125" t="str">
        <f t="shared" ref="BP10:BP33" si="7">IF($C10=BP$7,IF(SUM(AK10,AO10)=0,"",IF(AND(AVERAGE(AK10,AO10)&gt;=1,AVERAGE(AK10,AO10)&lt;=1.6),1,IF(AND(AVERAGE(AK10,AO10)&gt;1.6,AVERAGE(AK10,AO10)&lt;=2.6),2,IF(AND(AVERAGE(AK10,AO10)&gt;2.6,AVERAGE(AK10,AO10)&lt;=3),3)))),"")</f>
        <v/>
      </c>
      <c r="BQ10" s="125" t="str">
        <f t="shared" ref="BQ10:BQ33" si="8">IF($C10=BQ$7,IF(SUM(AK10,AO10)=0,"",IF(AND(AVERAGE(AK10,AO10)&gt;=1,AVERAGE(AK10,AO10)&lt;=1.6),1,IF(AND(AVERAGE(AK10,AO10)&gt;1.6,AVERAGE(AK10,AO10)&lt;=2.6),2,IF(AND(AVERAGE(AK10,AO10)&gt;2.6,AVERAGE(AK10,AO10)&lt;=3),3)))),"")</f>
        <v/>
      </c>
      <c r="BR10" s="127" t="str">
        <f t="shared" ref="BR10:BR48" si="9">IF(AND(BS10="",BT10=""),"",AVERAGE(BS10:BT10))</f>
        <v/>
      </c>
      <c r="BS10" s="125" t="str">
        <f t="shared" ref="BS10:BS33" si="10">IF($C10=BS$7,IF(SUM(AS10)=0,"",IF(AND(AVERAGE(AS10)&gt;=1,AVERAGE(AS10)&lt;=1.6),1,IF(AND(AVERAGE(AS10)&gt;1.6,AVERAGE(AS10)&lt;=2.6),2,IF(AND(AVERAGE(AS10)&gt;2.6,AVERAGE(AS10)&lt;=3),3)))),"")</f>
        <v/>
      </c>
      <c r="BT10" s="125" t="str">
        <f t="shared" ref="BT10:BT33" si="11">IF($C10=BT$7,IF(SUM(AS10)=0,"",IF(AND(AVERAGE(AS10)&gt;=1,AVERAGE(AS10)&lt;=1.6),1,IF(AND(AVERAGE(AS10)&gt;1.6,AVERAGE(AS10)&lt;=2.6),2,IF(AND(AVERAGE(AS10)&gt;2.6,AVERAGE(AS10)&lt;=3),3)))),"")</f>
        <v/>
      </c>
      <c r="BU10" s="127" t="str">
        <f t="shared" ref="BU10:BU48" si="12">IF(AND(BV10="",BW10=""),"",AVERAGE(BV10:BW10))</f>
        <v/>
      </c>
      <c r="BV10" s="125" t="str">
        <f t="shared" ref="BV10:BV33" si="13">IF($C10=BV$7,IF(SUM(AW10)=0,"",IF(AND(AVERAGE(AW10)&gt;=1,AVERAGE(AW10)&lt;=1.6),1,IF(AND(AVERAGE(AW10)&gt;1.6,AVERAGE(AW10)&lt;=2.6),2,IF(AND(AVERAGE(AW10)&gt;2.6,AVERAGE(AW10)&lt;=3),3)))),"")</f>
        <v/>
      </c>
      <c r="BW10" s="125" t="str">
        <f t="shared" ref="BW10:BW33" si="14">IF($C10=BW$7,IF(SUM(AW10)=0,"",IF(AND(AVERAGE(AW10)&gt;=1,AVERAGE(AW10)&lt;=1.6),1,IF(AND(AVERAGE(AW10)&gt;1.6,AVERAGE(AW10)&lt;=2.6),2,IF(AND(AVERAGE(AW10)&gt;2.6,AVERAGE(AW10)&lt;=3),3)))),"")</f>
        <v/>
      </c>
      <c r="BX10" s="127" t="str">
        <f t="shared" ref="BX10:BX48" si="15">IF(AND(BY10="",BZ10=""),"",AVERAGE(BY10:BZ10))</f>
        <v/>
      </c>
      <c r="BY10" s="125" t="str">
        <f t="shared" ref="BY10:BY33" si="16">IF($C10=BY$7,IF(SUM(BA10,BE10)=0,"",IF(AND(AVERAGE(BA10,BE10)&gt;=1,AVERAGE(BA10,BE10)&lt;=1.6),1,IF(AND(AVERAGE(BA10,BE10)&gt;1.6,AVERAGE(BA10,BE10)&lt;=2.6),2,IF(AND(AVERAGE(BA10,BE10)&gt;2.6,AVERAGE(BA10,BE10)&lt;=3),3)))),"")</f>
        <v/>
      </c>
      <c r="BZ10" s="125" t="str">
        <f t="shared" ref="BZ10:BZ33" si="17">IF($C10=BZ$7,IF(SUM(BA10,BE10)=0,"",IF(AND(AVERAGE(BA10,BE10)&gt;=1,AVERAGE(BA10,BE10)&lt;=1.6),1,IF(AND(AVERAGE(BA10,BE10)&gt;1.6,AVERAGE(BA10,BE10)&lt;=2.6),2,IF(AND(AVERAGE(BA10,BE10)&gt;2.6,AVERAGE(BA10,BE10)&lt;=3),3)))),"")</f>
        <v/>
      </c>
      <c r="CA10" s="227"/>
      <c r="CB10" s="227"/>
      <c r="CC10" s="127" t="str">
        <f t="shared" ref="CC10:CC48" si="18">IF(AND(CD10="",CE10=""),"",AVERAGE(CD10:CE10))</f>
        <v/>
      </c>
      <c r="CD10" s="125" t="str">
        <f t="shared" ref="CD10:CD33" si="19">IF($C10=CD$7,IF(SUM(G10,K10,O10,S10,W10)=0,"",IF(AND(AVERAGE(G10,K10,O10,S10,W10)&gt;=1,AVERAGE(G10,K10,O10,S10,W10)&lt;=1.6),1,IF(AND(AVERAGE(G10,K10,O10,S10,W10)&gt;1.6,AVERAGE(G10,K10,O10,S10,W10)&lt;=2.6),2,IF(AND(AVERAGE(G10,K10,O10,S10,W10)&gt;2.6,AVERAGE(G10,K10,O10,S10,W10)&lt;=3),3)))),"")</f>
        <v/>
      </c>
      <c r="CE10" s="125" t="str">
        <f t="shared" ref="CE10:CE33" si="20">IF($C10=CE$7,IF(SUM(G10,K10,O10,S10,W10)=0,"",IF(AND(AVERAGE(G10,K10,O10,S10,W10)&gt;=1,AVERAGE(G10,K10,O10,S10,W10)&lt;=1.6),1,IF(AND(AVERAGE(G10,K10,O10,S10,W10)&gt;1.6,AVERAGE(G10,K10,O10,S10,W10)&lt;=2.6),2,IF(AND(AVERAGE(G10,K10,O10,S10,W10)&gt;2.6,AVERAGE(G10,K10,O10,S10,W10)&lt;=3),3)))),"")</f>
        <v/>
      </c>
      <c r="CF10" s="127" t="str">
        <f t="shared" ref="CF10:CF48" si="21">IF(AND(CG10="",CH10=""),"",AVERAGE(CG10:CH10))</f>
        <v/>
      </c>
      <c r="CG10" s="125" t="str">
        <f t="shared" ref="CG10:CG33" si="22">IF($C10=CG$7,IF(SUM(AA10,AE10,AI10)=0,"",IF(AND(AVERAGE(AA10,AE10,AI10)&gt;=1,AVERAGE(AA10,AE10,AI10)&lt;=1.6),1,IF(AND(AVERAGE(AA10,AE10,AI10)&gt;1.6,AVERAGE(AA10,AE10,AI10)&lt;=2.6),2,IF(AND(AVERAGE(AA10,AE10,AI10)&gt;2.6,AVERAGE(AA10,AE10,AI10)&lt;=3),3)))),"")</f>
        <v/>
      </c>
      <c r="CH10" s="125" t="str">
        <f t="shared" ref="CH10:CH33" si="23">IF($C10=CH$7,IF(SUM(AA10,AE10,AI10)=0,"",IF(AND(AVERAGE(AA10,AE10,AI10)&gt;=1,AVERAGE(AA10,AE10,AI10)&lt;=1.6),1,IF(AND(AVERAGE(AA10,AE10,AI10)&gt;1.6,AVERAGE(AA10,AE10,AI10)&lt;=2.6),2,IF(AND(AVERAGE(AA10,AE10,AI10)&gt;2.6,AVERAGE(AA10,AE10,AI10)&lt;=3),3)))),"")</f>
        <v/>
      </c>
      <c r="CI10" s="127" t="str">
        <f t="shared" ref="CI10:CI48" si="24">IF(AND(CJ10="",CK10=""),"",AVERAGE(CJ10:CK10))</f>
        <v/>
      </c>
      <c r="CJ10" s="125" t="str">
        <f t="shared" ref="CJ10:CJ33" si="25">IF($C10=CJ$7,IF(SUM(AM10,AQ10)=0,"",IF(AND(AVERAGE(AM10,AQ10)&gt;=1,AVERAGE(AM10,AQ10)&lt;=1.6),1,IF(AND(AVERAGE(AM10,AQ10)&gt;1.6,AVERAGE(AM10,AQ10)&lt;=2.6),2,IF(AND(AVERAGE(AM10,AQ10)&gt;2.6,AVERAGE(AM10,AQ10)&lt;=3),3)))),"")</f>
        <v/>
      </c>
      <c r="CK10" s="125" t="str">
        <f t="shared" ref="CK10:CK33" si="26">IF($C10=CK$7,IF(SUM(AM10,AQ10)=0,"",IF(AND(AVERAGE(AM10,AQ10)&gt;=1,AVERAGE(AM10,AQ10)&lt;=1.6),1,IF(AND(AVERAGE(AM10,AQ10)&gt;1.6,AVERAGE(AM10,AQ10)&lt;=2.6),2,IF(AND(AVERAGE(AM10,AQ10)&gt;2.6,AVERAGE(AM10,AQ10)&lt;=3),3)))),"")</f>
        <v/>
      </c>
      <c r="CL10" s="127" t="str">
        <f t="shared" ref="CL10:CL48" si="27">IF(AND(CM10="",CN10=""),"",AVERAGE(CM10:CN10))</f>
        <v/>
      </c>
      <c r="CM10" s="125" t="str">
        <f t="shared" ref="CM10:CM33" si="28">IF($C10=CM$7,IF(SUM(AU10)=0,"",IF(AND(AVERAGE(AU10)&gt;=1,AVERAGE(AU10)&lt;=1.6),1,IF(AND(AVERAGE(AU10)&gt;1.6,AVERAGE(AU10)&lt;=2.6),2,IF(AND(AVERAGE(AU10)&gt;2.6,AVERAGE(AU10)&lt;=3),3)))),"")</f>
        <v/>
      </c>
      <c r="CN10" s="125" t="str">
        <f t="shared" ref="CN10:CN33" si="29">IF($C10=CN$7,IF(SUM(AU10)=0,"",IF(AND(AVERAGE(AU10)&gt;=1,AVERAGE(AU10)&lt;=1.6),1,IF(AND(AVERAGE(AU10)&gt;1.6,AVERAGE(AU10)&lt;=2.6),2,IF(AND(AVERAGE(AU10)&gt;2.6,AVERAGE(AU10)&lt;=3),3)))),"")</f>
        <v/>
      </c>
      <c r="CO10" s="127" t="str">
        <f t="shared" ref="CO10:CO32" si="30">IF(AND(CP10="",CQ10=""),"",AVERAGE(CP10:CQ10))</f>
        <v/>
      </c>
      <c r="CP10" s="125" t="str">
        <f t="shared" ref="CP10:CP32" si="31">IF($C10=CP$7,IF(SUM(AY10)=0,"",IF(AND(AVERAGE(AY10)&gt;=1,AVERAGE(AY10)&lt;=1.6),1,IF(AND(AVERAGE(AY10)&gt;1.6,AVERAGE(AY10)&lt;=2.6),2,IF(AND(AVERAGE(AY10)&gt;2.6,AVERAGE(AY10)&lt;=3),3)))),"")</f>
        <v/>
      </c>
      <c r="CQ10" s="125" t="str">
        <f t="shared" ref="CQ10:CQ32" si="32">IF($C10=CQ$7,IF(SUM(AY10)=0,"",IF(AND(AVERAGE(AY10)&gt;=1,AVERAGE(AY10)&lt;=1.6),1,IF(AND(AVERAGE(AY10)&gt;1.6,AVERAGE(AY10)&lt;=2.6),2,IF(AND(AVERAGE(AY10)&gt;2.6,AVERAGE(AY10)&lt;=3),3)))),"")</f>
        <v/>
      </c>
      <c r="CR10" s="127" t="str">
        <f t="shared" ref="CR10:CR48" si="33">IF(AND(CS10="",CT10=""),"",AVERAGE(CS10:CT10))</f>
        <v/>
      </c>
      <c r="CS10" s="125" t="str">
        <f t="shared" ref="CS10:CS33" si="34">IF($C10=CS$7,IF(SUM(BC10,BG10)=0,"",IF(AND(AVERAGE(BC10,BG10)&gt;=1,AVERAGE(BC10,BG10)&lt;=1.6),1,IF(AND(AVERAGE(BC10,BG10)&gt;1.6,AVERAGE(BC10,BG10)&lt;=2.6),2,IF(AND(AVERAGE(BC10,BG10)&gt;2.6,AVERAGE(BC10,BG10)&lt;=3),3)))),"")</f>
        <v/>
      </c>
      <c r="CT10" s="125" t="str">
        <f t="shared" ref="CT10:CT33" si="35">IF($C10=CT$7,IF(SUM(BC10,BG10)=0,"",IF(AND(AVERAGE(BC10,BG10)&gt;=1,AVERAGE(BC10,BG10)&lt;=1.6),1,IF(AND(AVERAGE(BC10,BG10)&gt;1.6,AVERAGE(BC10,BG10)&lt;=2.6),2,IF(AND(AVERAGE(BC10,BG10)&gt;2.6,AVERAGE(BC10,BG10)&lt;=3),3)))),"")</f>
        <v/>
      </c>
      <c r="CU10" s="227"/>
      <c r="CV10" s="227"/>
    </row>
    <row r="11" spans="1:100" s="228" customFormat="1" ht="45" customHeight="1">
      <c r="A11" s="226">
        <f>'MAKLUMAT MURID'!A15</f>
        <v>3</v>
      </c>
      <c r="B11" s="225">
        <f>VLOOKUP(A11,'MAKLUMAT MURID'!$A$13:$I$52,2,FALSE)</f>
        <v>0</v>
      </c>
      <c r="C11" s="226" t="str">
        <f>VLOOKUP(A11,'MAKLUMAT MURID'!$A$13:$I$52,6,FALSE)</f>
        <v/>
      </c>
      <c r="D11" s="226">
        <f>VLOOKUP(A11,'MAKLUMAT MURID'!$A$13:$I$52,5,FALSE)</f>
        <v>0</v>
      </c>
      <c r="E11" s="38"/>
      <c r="F11" s="134"/>
      <c r="G11" s="38"/>
      <c r="H11" s="134"/>
      <c r="I11" s="38"/>
      <c r="J11" s="134"/>
      <c r="K11" s="38"/>
      <c r="L11" s="134"/>
      <c r="M11" s="38"/>
      <c r="N11" s="134"/>
      <c r="O11" s="38"/>
      <c r="P11" s="134"/>
      <c r="Q11" s="38"/>
      <c r="R11" s="134"/>
      <c r="S11" s="38"/>
      <c r="T11" s="134"/>
      <c r="U11" s="38"/>
      <c r="V11" s="134"/>
      <c r="W11" s="38"/>
      <c r="X11" s="134"/>
      <c r="Y11" s="38"/>
      <c r="Z11" s="134"/>
      <c r="AA11" s="38"/>
      <c r="AB11" s="134"/>
      <c r="AC11" s="38"/>
      <c r="AD11" s="134"/>
      <c r="AE11" s="38"/>
      <c r="AF11" s="134"/>
      <c r="AG11" s="38"/>
      <c r="AH11" s="134"/>
      <c r="AI11" s="38"/>
      <c r="AJ11" s="134"/>
      <c r="AK11" s="38"/>
      <c r="AL11" s="134"/>
      <c r="AM11" s="38"/>
      <c r="AN11" s="134"/>
      <c r="AO11" s="38"/>
      <c r="AP11" s="134"/>
      <c r="AQ11" s="38"/>
      <c r="AR11" s="134"/>
      <c r="AS11" s="38"/>
      <c r="AT11" s="134"/>
      <c r="AU11" s="38"/>
      <c r="AV11" s="134"/>
      <c r="AW11" s="38"/>
      <c r="AX11" s="134"/>
      <c r="AY11" s="38"/>
      <c r="AZ11" s="134"/>
      <c r="BA11" s="38"/>
      <c r="BB11" s="134"/>
      <c r="BC11" s="38"/>
      <c r="BD11" s="134"/>
      <c r="BE11" s="38"/>
      <c r="BF11" s="134"/>
      <c r="BG11" s="38"/>
      <c r="BH11" s="134"/>
      <c r="BI11" s="127" t="str">
        <f t="shared" si="0"/>
        <v/>
      </c>
      <c r="BJ11" s="125" t="str">
        <f t="shared" si="1"/>
        <v/>
      </c>
      <c r="BK11" s="125" t="str">
        <f t="shared" si="2"/>
        <v/>
      </c>
      <c r="BL11" s="127" t="str">
        <f t="shared" si="3"/>
        <v/>
      </c>
      <c r="BM11" s="125" t="str">
        <f t="shared" si="4"/>
        <v/>
      </c>
      <c r="BN11" s="125" t="str">
        <f t="shared" si="5"/>
        <v/>
      </c>
      <c r="BO11" s="127" t="str">
        <f t="shared" si="6"/>
        <v/>
      </c>
      <c r="BP11" s="125" t="str">
        <f t="shared" si="7"/>
        <v/>
      </c>
      <c r="BQ11" s="125" t="str">
        <f t="shared" si="8"/>
        <v/>
      </c>
      <c r="BR11" s="127" t="str">
        <f t="shared" si="9"/>
        <v/>
      </c>
      <c r="BS11" s="125" t="str">
        <f t="shared" si="10"/>
        <v/>
      </c>
      <c r="BT11" s="125" t="str">
        <f t="shared" si="11"/>
        <v/>
      </c>
      <c r="BU11" s="127" t="str">
        <f t="shared" si="12"/>
        <v/>
      </c>
      <c r="BV11" s="125" t="str">
        <f t="shared" si="13"/>
        <v/>
      </c>
      <c r="BW11" s="125" t="str">
        <f t="shared" si="14"/>
        <v/>
      </c>
      <c r="BX11" s="127" t="str">
        <f t="shared" si="15"/>
        <v/>
      </c>
      <c r="BY11" s="125" t="str">
        <f t="shared" si="16"/>
        <v/>
      </c>
      <c r="BZ11" s="125" t="str">
        <f t="shared" si="17"/>
        <v/>
      </c>
      <c r="CA11" s="227"/>
      <c r="CB11" s="227"/>
      <c r="CC11" s="127" t="str">
        <f t="shared" si="18"/>
        <v/>
      </c>
      <c r="CD11" s="125" t="str">
        <f t="shared" si="19"/>
        <v/>
      </c>
      <c r="CE11" s="125" t="str">
        <f t="shared" si="20"/>
        <v/>
      </c>
      <c r="CF11" s="127" t="str">
        <f t="shared" si="21"/>
        <v/>
      </c>
      <c r="CG11" s="125" t="str">
        <f t="shared" si="22"/>
        <v/>
      </c>
      <c r="CH11" s="125" t="str">
        <f t="shared" si="23"/>
        <v/>
      </c>
      <c r="CI11" s="127" t="str">
        <f t="shared" si="24"/>
        <v/>
      </c>
      <c r="CJ11" s="125" t="str">
        <f t="shared" si="25"/>
        <v/>
      </c>
      <c r="CK11" s="125" t="str">
        <f t="shared" si="26"/>
        <v/>
      </c>
      <c r="CL11" s="127" t="str">
        <f t="shared" si="27"/>
        <v/>
      </c>
      <c r="CM11" s="125" t="str">
        <f t="shared" si="28"/>
        <v/>
      </c>
      <c r="CN11" s="125" t="str">
        <f t="shared" si="29"/>
        <v/>
      </c>
      <c r="CO11" s="127" t="str">
        <f t="shared" si="30"/>
        <v/>
      </c>
      <c r="CP11" s="125" t="str">
        <f t="shared" si="31"/>
        <v/>
      </c>
      <c r="CQ11" s="125" t="str">
        <f t="shared" si="32"/>
        <v/>
      </c>
      <c r="CR11" s="127" t="str">
        <f t="shared" si="33"/>
        <v/>
      </c>
      <c r="CS11" s="125" t="str">
        <f t="shared" si="34"/>
        <v/>
      </c>
      <c r="CT11" s="125" t="str">
        <f t="shared" si="35"/>
        <v/>
      </c>
      <c r="CU11" s="227"/>
      <c r="CV11" s="227"/>
    </row>
    <row r="12" spans="1:100" s="228" customFormat="1" ht="45" customHeight="1">
      <c r="A12" s="226">
        <f>'MAKLUMAT MURID'!A16</f>
        <v>4</v>
      </c>
      <c r="B12" s="225">
        <f>VLOOKUP(A12,'MAKLUMAT MURID'!$A$13:$I$52,2,FALSE)</f>
        <v>0</v>
      </c>
      <c r="C12" s="226" t="str">
        <f>VLOOKUP(A12,'MAKLUMAT MURID'!$A$13:$I$52,6,FALSE)</f>
        <v/>
      </c>
      <c r="D12" s="226">
        <f>VLOOKUP(A12,'MAKLUMAT MURID'!$A$13:$I$52,5,FALSE)</f>
        <v>0</v>
      </c>
      <c r="E12" s="38"/>
      <c r="F12" s="134"/>
      <c r="G12" s="38"/>
      <c r="H12" s="134"/>
      <c r="I12" s="38"/>
      <c r="J12" s="134"/>
      <c r="K12" s="38"/>
      <c r="L12" s="134"/>
      <c r="M12" s="38"/>
      <c r="N12" s="134"/>
      <c r="O12" s="38"/>
      <c r="P12" s="134"/>
      <c r="Q12" s="38"/>
      <c r="R12" s="134"/>
      <c r="S12" s="38"/>
      <c r="T12" s="134"/>
      <c r="U12" s="38"/>
      <c r="V12" s="134"/>
      <c r="W12" s="38"/>
      <c r="X12" s="134"/>
      <c r="Y12" s="38"/>
      <c r="Z12" s="134"/>
      <c r="AA12" s="38"/>
      <c r="AB12" s="134"/>
      <c r="AC12" s="38"/>
      <c r="AD12" s="134"/>
      <c r="AE12" s="38"/>
      <c r="AF12" s="134"/>
      <c r="AG12" s="38"/>
      <c r="AH12" s="134"/>
      <c r="AI12" s="38"/>
      <c r="AJ12" s="134"/>
      <c r="AK12" s="38"/>
      <c r="AL12" s="134"/>
      <c r="AM12" s="38"/>
      <c r="AN12" s="134"/>
      <c r="AO12" s="38"/>
      <c r="AP12" s="134"/>
      <c r="AQ12" s="38"/>
      <c r="AR12" s="134"/>
      <c r="AS12" s="38"/>
      <c r="AT12" s="134"/>
      <c r="AU12" s="38"/>
      <c r="AV12" s="134"/>
      <c r="AW12" s="38"/>
      <c r="AX12" s="134"/>
      <c r="AY12" s="38"/>
      <c r="AZ12" s="134"/>
      <c r="BA12" s="38"/>
      <c r="BB12" s="134"/>
      <c r="BC12" s="38"/>
      <c r="BD12" s="134"/>
      <c r="BE12" s="38"/>
      <c r="BF12" s="134"/>
      <c r="BG12" s="38"/>
      <c r="BH12" s="134"/>
      <c r="BI12" s="127" t="str">
        <f t="shared" si="0"/>
        <v/>
      </c>
      <c r="BJ12" s="125" t="str">
        <f t="shared" si="1"/>
        <v/>
      </c>
      <c r="BK12" s="125" t="str">
        <f t="shared" si="2"/>
        <v/>
      </c>
      <c r="BL12" s="127" t="str">
        <f t="shared" si="3"/>
        <v/>
      </c>
      <c r="BM12" s="125" t="str">
        <f t="shared" si="4"/>
        <v/>
      </c>
      <c r="BN12" s="125" t="str">
        <f t="shared" si="5"/>
        <v/>
      </c>
      <c r="BO12" s="127" t="str">
        <f t="shared" si="6"/>
        <v/>
      </c>
      <c r="BP12" s="125" t="str">
        <f t="shared" si="7"/>
        <v/>
      </c>
      <c r="BQ12" s="125" t="str">
        <f t="shared" si="8"/>
        <v/>
      </c>
      <c r="BR12" s="127" t="str">
        <f t="shared" si="9"/>
        <v/>
      </c>
      <c r="BS12" s="125" t="str">
        <f t="shared" si="10"/>
        <v/>
      </c>
      <c r="BT12" s="125" t="str">
        <f t="shared" si="11"/>
        <v/>
      </c>
      <c r="BU12" s="127" t="str">
        <f t="shared" si="12"/>
        <v/>
      </c>
      <c r="BV12" s="125" t="str">
        <f t="shared" si="13"/>
        <v/>
      </c>
      <c r="BW12" s="125" t="str">
        <f t="shared" si="14"/>
        <v/>
      </c>
      <c r="BX12" s="127" t="str">
        <f t="shared" si="15"/>
        <v/>
      </c>
      <c r="BY12" s="125" t="str">
        <f t="shared" si="16"/>
        <v/>
      </c>
      <c r="BZ12" s="125" t="str">
        <f t="shared" si="17"/>
        <v/>
      </c>
      <c r="CA12" s="227"/>
      <c r="CB12" s="227"/>
      <c r="CC12" s="127" t="str">
        <f t="shared" si="18"/>
        <v/>
      </c>
      <c r="CD12" s="125" t="str">
        <f t="shared" si="19"/>
        <v/>
      </c>
      <c r="CE12" s="125" t="str">
        <f t="shared" si="20"/>
        <v/>
      </c>
      <c r="CF12" s="127" t="str">
        <f t="shared" si="21"/>
        <v/>
      </c>
      <c r="CG12" s="125" t="str">
        <f t="shared" si="22"/>
        <v/>
      </c>
      <c r="CH12" s="125" t="str">
        <f t="shared" si="23"/>
        <v/>
      </c>
      <c r="CI12" s="127" t="str">
        <f t="shared" si="24"/>
        <v/>
      </c>
      <c r="CJ12" s="125" t="str">
        <f t="shared" si="25"/>
        <v/>
      </c>
      <c r="CK12" s="125" t="str">
        <f t="shared" si="26"/>
        <v/>
      </c>
      <c r="CL12" s="127" t="str">
        <f t="shared" si="27"/>
        <v/>
      </c>
      <c r="CM12" s="125" t="str">
        <f t="shared" si="28"/>
        <v/>
      </c>
      <c r="CN12" s="125" t="str">
        <f t="shared" si="29"/>
        <v/>
      </c>
      <c r="CO12" s="127" t="str">
        <f t="shared" si="30"/>
        <v/>
      </c>
      <c r="CP12" s="125" t="str">
        <f t="shared" si="31"/>
        <v/>
      </c>
      <c r="CQ12" s="125" t="str">
        <f t="shared" si="32"/>
        <v/>
      </c>
      <c r="CR12" s="127" t="str">
        <f t="shared" si="33"/>
        <v/>
      </c>
      <c r="CS12" s="125" t="str">
        <f t="shared" si="34"/>
        <v/>
      </c>
      <c r="CT12" s="125" t="str">
        <f t="shared" si="35"/>
        <v/>
      </c>
      <c r="CU12" s="227"/>
      <c r="CV12" s="227"/>
    </row>
    <row r="13" spans="1:100" s="228" customFormat="1" ht="45" customHeight="1">
      <c r="A13" s="226">
        <f>'MAKLUMAT MURID'!A17</f>
        <v>5</v>
      </c>
      <c r="B13" s="225">
        <f>VLOOKUP(A13,'MAKLUMAT MURID'!$A$13:$I$52,2,FALSE)</f>
        <v>0</v>
      </c>
      <c r="C13" s="226" t="str">
        <f>VLOOKUP(A13,'MAKLUMAT MURID'!$A$13:$I$52,6,FALSE)</f>
        <v/>
      </c>
      <c r="D13" s="226">
        <f>VLOOKUP(A13,'MAKLUMAT MURID'!$A$13:$I$52,5,FALSE)</f>
        <v>0</v>
      </c>
      <c r="E13" s="38"/>
      <c r="F13" s="134"/>
      <c r="G13" s="38"/>
      <c r="H13" s="134"/>
      <c r="I13" s="38"/>
      <c r="J13" s="134"/>
      <c r="K13" s="38"/>
      <c r="L13" s="134"/>
      <c r="M13" s="38"/>
      <c r="N13" s="134"/>
      <c r="O13" s="38"/>
      <c r="P13" s="134"/>
      <c r="Q13" s="38"/>
      <c r="R13" s="134"/>
      <c r="S13" s="38"/>
      <c r="T13" s="134"/>
      <c r="U13" s="38"/>
      <c r="V13" s="134"/>
      <c r="W13" s="38"/>
      <c r="X13" s="134"/>
      <c r="Y13" s="38"/>
      <c r="Z13" s="134"/>
      <c r="AA13" s="38"/>
      <c r="AB13" s="134"/>
      <c r="AC13" s="38"/>
      <c r="AD13" s="134"/>
      <c r="AE13" s="38"/>
      <c r="AF13" s="134"/>
      <c r="AG13" s="38"/>
      <c r="AH13" s="134"/>
      <c r="AI13" s="38"/>
      <c r="AJ13" s="134"/>
      <c r="AK13" s="38"/>
      <c r="AL13" s="134"/>
      <c r="AM13" s="38"/>
      <c r="AN13" s="134"/>
      <c r="AO13" s="38"/>
      <c r="AP13" s="134"/>
      <c r="AQ13" s="38"/>
      <c r="AR13" s="134"/>
      <c r="AS13" s="38"/>
      <c r="AT13" s="134"/>
      <c r="AU13" s="38"/>
      <c r="AV13" s="134"/>
      <c r="AW13" s="38"/>
      <c r="AX13" s="134"/>
      <c r="AY13" s="38"/>
      <c r="AZ13" s="134"/>
      <c r="BA13" s="38"/>
      <c r="BB13" s="134"/>
      <c r="BC13" s="38"/>
      <c r="BD13" s="134"/>
      <c r="BE13" s="38"/>
      <c r="BF13" s="134"/>
      <c r="BG13" s="38"/>
      <c r="BH13" s="134"/>
      <c r="BI13" s="127" t="str">
        <f t="shared" si="0"/>
        <v/>
      </c>
      <c r="BJ13" s="125" t="str">
        <f t="shared" si="1"/>
        <v/>
      </c>
      <c r="BK13" s="125" t="str">
        <f t="shared" si="2"/>
        <v/>
      </c>
      <c r="BL13" s="127" t="str">
        <f t="shared" si="3"/>
        <v/>
      </c>
      <c r="BM13" s="125" t="str">
        <f t="shared" si="4"/>
        <v/>
      </c>
      <c r="BN13" s="125" t="str">
        <f t="shared" si="5"/>
        <v/>
      </c>
      <c r="BO13" s="127" t="str">
        <f t="shared" si="6"/>
        <v/>
      </c>
      <c r="BP13" s="125" t="str">
        <f t="shared" si="7"/>
        <v/>
      </c>
      <c r="BQ13" s="125" t="str">
        <f t="shared" si="8"/>
        <v/>
      </c>
      <c r="BR13" s="127" t="str">
        <f t="shared" si="9"/>
        <v/>
      </c>
      <c r="BS13" s="125" t="str">
        <f t="shared" si="10"/>
        <v/>
      </c>
      <c r="BT13" s="125" t="str">
        <f t="shared" si="11"/>
        <v/>
      </c>
      <c r="BU13" s="127" t="str">
        <f t="shared" si="12"/>
        <v/>
      </c>
      <c r="BV13" s="125" t="str">
        <f t="shared" si="13"/>
        <v/>
      </c>
      <c r="BW13" s="125" t="str">
        <f t="shared" si="14"/>
        <v/>
      </c>
      <c r="BX13" s="127" t="str">
        <f t="shared" si="15"/>
        <v/>
      </c>
      <c r="BY13" s="125" t="str">
        <f t="shared" si="16"/>
        <v/>
      </c>
      <c r="BZ13" s="125" t="str">
        <f t="shared" si="17"/>
        <v/>
      </c>
      <c r="CA13" s="227"/>
      <c r="CB13" s="227"/>
      <c r="CC13" s="127" t="str">
        <f t="shared" si="18"/>
        <v/>
      </c>
      <c r="CD13" s="125" t="str">
        <f t="shared" si="19"/>
        <v/>
      </c>
      <c r="CE13" s="125" t="str">
        <f t="shared" si="20"/>
        <v/>
      </c>
      <c r="CF13" s="127" t="str">
        <f t="shared" si="21"/>
        <v/>
      </c>
      <c r="CG13" s="125" t="str">
        <f t="shared" si="22"/>
        <v/>
      </c>
      <c r="CH13" s="125" t="str">
        <f t="shared" si="23"/>
        <v/>
      </c>
      <c r="CI13" s="127" t="str">
        <f t="shared" si="24"/>
        <v/>
      </c>
      <c r="CJ13" s="125" t="str">
        <f t="shared" si="25"/>
        <v/>
      </c>
      <c r="CK13" s="125" t="str">
        <f t="shared" si="26"/>
        <v/>
      </c>
      <c r="CL13" s="127" t="str">
        <f t="shared" si="27"/>
        <v/>
      </c>
      <c r="CM13" s="125" t="str">
        <f t="shared" si="28"/>
        <v/>
      </c>
      <c r="CN13" s="125" t="str">
        <f t="shared" si="29"/>
        <v/>
      </c>
      <c r="CO13" s="127" t="str">
        <f t="shared" si="30"/>
        <v/>
      </c>
      <c r="CP13" s="125" t="str">
        <f t="shared" si="31"/>
        <v/>
      </c>
      <c r="CQ13" s="125" t="str">
        <f t="shared" si="32"/>
        <v/>
      </c>
      <c r="CR13" s="127" t="str">
        <f t="shared" si="33"/>
        <v/>
      </c>
      <c r="CS13" s="125" t="str">
        <f t="shared" si="34"/>
        <v/>
      </c>
      <c r="CT13" s="125" t="str">
        <f t="shared" si="35"/>
        <v/>
      </c>
      <c r="CU13" s="227"/>
      <c r="CV13" s="227"/>
    </row>
    <row r="14" spans="1:100" s="228" customFormat="1" ht="45" customHeight="1">
      <c r="A14" s="226">
        <f>'MAKLUMAT MURID'!A18</f>
        <v>6</v>
      </c>
      <c r="B14" s="225">
        <f>VLOOKUP(A14,'MAKLUMAT MURID'!$A$13:$I$52,2,FALSE)</f>
        <v>0</v>
      </c>
      <c r="C14" s="226" t="str">
        <f>VLOOKUP(A14,'MAKLUMAT MURID'!$A$13:$I$52,6,FALSE)</f>
        <v/>
      </c>
      <c r="D14" s="226">
        <f>VLOOKUP(A14,'MAKLUMAT MURID'!$A$13:$I$52,5,FALSE)</f>
        <v>0</v>
      </c>
      <c r="E14" s="38"/>
      <c r="F14" s="134"/>
      <c r="G14" s="38"/>
      <c r="H14" s="134"/>
      <c r="I14" s="38"/>
      <c r="J14" s="134"/>
      <c r="K14" s="38"/>
      <c r="L14" s="134"/>
      <c r="M14" s="38"/>
      <c r="N14" s="134"/>
      <c r="O14" s="38"/>
      <c r="P14" s="134"/>
      <c r="Q14" s="38"/>
      <c r="R14" s="134"/>
      <c r="S14" s="38"/>
      <c r="T14" s="134"/>
      <c r="U14" s="38"/>
      <c r="V14" s="134"/>
      <c r="W14" s="38"/>
      <c r="X14" s="134"/>
      <c r="Y14" s="38"/>
      <c r="Z14" s="134"/>
      <c r="AA14" s="38"/>
      <c r="AB14" s="134"/>
      <c r="AC14" s="38"/>
      <c r="AD14" s="134"/>
      <c r="AE14" s="38"/>
      <c r="AF14" s="134"/>
      <c r="AG14" s="38"/>
      <c r="AH14" s="134"/>
      <c r="AI14" s="38"/>
      <c r="AJ14" s="134"/>
      <c r="AK14" s="38"/>
      <c r="AL14" s="134"/>
      <c r="AM14" s="38"/>
      <c r="AN14" s="134"/>
      <c r="AO14" s="38"/>
      <c r="AP14" s="134"/>
      <c r="AQ14" s="38"/>
      <c r="AR14" s="134"/>
      <c r="AS14" s="38"/>
      <c r="AT14" s="134"/>
      <c r="AU14" s="38"/>
      <c r="AV14" s="134"/>
      <c r="AW14" s="38"/>
      <c r="AX14" s="134"/>
      <c r="AY14" s="38"/>
      <c r="AZ14" s="134"/>
      <c r="BA14" s="38"/>
      <c r="BB14" s="134"/>
      <c r="BC14" s="38"/>
      <c r="BD14" s="134"/>
      <c r="BE14" s="38"/>
      <c r="BF14" s="134"/>
      <c r="BG14" s="38"/>
      <c r="BH14" s="134"/>
      <c r="BI14" s="127" t="str">
        <f t="shared" si="0"/>
        <v/>
      </c>
      <c r="BJ14" s="125" t="str">
        <f t="shared" si="1"/>
        <v/>
      </c>
      <c r="BK14" s="125" t="str">
        <f t="shared" si="2"/>
        <v/>
      </c>
      <c r="BL14" s="127" t="str">
        <f t="shared" si="3"/>
        <v/>
      </c>
      <c r="BM14" s="125" t="str">
        <f t="shared" si="4"/>
        <v/>
      </c>
      <c r="BN14" s="125" t="str">
        <f t="shared" si="5"/>
        <v/>
      </c>
      <c r="BO14" s="127" t="str">
        <f t="shared" si="6"/>
        <v/>
      </c>
      <c r="BP14" s="125" t="str">
        <f t="shared" si="7"/>
        <v/>
      </c>
      <c r="BQ14" s="125" t="str">
        <f t="shared" si="8"/>
        <v/>
      </c>
      <c r="BR14" s="127" t="str">
        <f t="shared" si="9"/>
        <v/>
      </c>
      <c r="BS14" s="125" t="str">
        <f t="shared" si="10"/>
        <v/>
      </c>
      <c r="BT14" s="125" t="str">
        <f t="shared" si="11"/>
        <v/>
      </c>
      <c r="BU14" s="127" t="str">
        <f t="shared" si="12"/>
        <v/>
      </c>
      <c r="BV14" s="125" t="str">
        <f t="shared" si="13"/>
        <v/>
      </c>
      <c r="BW14" s="125" t="str">
        <f t="shared" si="14"/>
        <v/>
      </c>
      <c r="BX14" s="127" t="str">
        <f t="shared" si="15"/>
        <v/>
      </c>
      <c r="BY14" s="125" t="str">
        <f t="shared" si="16"/>
        <v/>
      </c>
      <c r="BZ14" s="125" t="str">
        <f t="shared" si="17"/>
        <v/>
      </c>
      <c r="CA14" s="227"/>
      <c r="CB14" s="227"/>
      <c r="CC14" s="127" t="str">
        <f t="shared" si="18"/>
        <v/>
      </c>
      <c r="CD14" s="125" t="str">
        <f t="shared" si="19"/>
        <v/>
      </c>
      <c r="CE14" s="125" t="str">
        <f t="shared" si="20"/>
        <v/>
      </c>
      <c r="CF14" s="127" t="str">
        <f t="shared" si="21"/>
        <v/>
      </c>
      <c r="CG14" s="125" t="str">
        <f t="shared" si="22"/>
        <v/>
      </c>
      <c r="CH14" s="125" t="str">
        <f t="shared" si="23"/>
        <v/>
      </c>
      <c r="CI14" s="127" t="str">
        <f t="shared" si="24"/>
        <v/>
      </c>
      <c r="CJ14" s="125" t="str">
        <f t="shared" si="25"/>
        <v/>
      </c>
      <c r="CK14" s="125" t="str">
        <f t="shared" si="26"/>
        <v/>
      </c>
      <c r="CL14" s="127" t="str">
        <f t="shared" si="27"/>
        <v/>
      </c>
      <c r="CM14" s="125" t="str">
        <f t="shared" si="28"/>
        <v/>
      </c>
      <c r="CN14" s="125" t="str">
        <f t="shared" si="29"/>
        <v/>
      </c>
      <c r="CO14" s="127" t="str">
        <f t="shared" si="30"/>
        <v/>
      </c>
      <c r="CP14" s="125" t="str">
        <f t="shared" si="31"/>
        <v/>
      </c>
      <c r="CQ14" s="125" t="str">
        <f t="shared" si="32"/>
        <v/>
      </c>
      <c r="CR14" s="127" t="str">
        <f t="shared" si="33"/>
        <v/>
      </c>
      <c r="CS14" s="125" t="str">
        <f t="shared" si="34"/>
        <v/>
      </c>
      <c r="CT14" s="125" t="str">
        <f t="shared" si="35"/>
        <v/>
      </c>
      <c r="CU14" s="227"/>
      <c r="CV14" s="227"/>
    </row>
    <row r="15" spans="1:100" s="228" customFormat="1" ht="45" customHeight="1">
      <c r="A15" s="226">
        <f>'MAKLUMAT MURID'!A19</f>
        <v>7</v>
      </c>
      <c r="B15" s="225">
        <f>VLOOKUP(A15,'MAKLUMAT MURID'!$A$13:$I$52,2,FALSE)</f>
        <v>0</v>
      </c>
      <c r="C15" s="226" t="str">
        <f>VLOOKUP(A15,'MAKLUMAT MURID'!$A$13:$I$52,6,FALSE)</f>
        <v/>
      </c>
      <c r="D15" s="226">
        <f>VLOOKUP(A15,'MAKLUMAT MURID'!$A$13:$I$52,5,FALSE)</f>
        <v>0</v>
      </c>
      <c r="E15" s="38"/>
      <c r="F15" s="134"/>
      <c r="G15" s="38"/>
      <c r="H15" s="134"/>
      <c r="I15" s="38"/>
      <c r="J15" s="134"/>
      <c r="K15" s="38"/>
      <c r="L15" s="134"/>
      <c r="M15" s="38"/>
      <c r="N15" s="134"/>
      <c r="O15" s="38"/>
      <c r="P15" s="134"/>
      <c r="Q15" s="38"/>
      <c r="R15" s="134"/>
      <c r="S15" s="38"/>
      <c r="T15" s="134"/>
      <c r="U15" s="38"/>
      <c r="V15" s="134"/>
      <c r="W15" s="38"/>
      <c r="X15" s="134"/>
      <c r="Y15" s="38"/>
      <c r="Z15" s="134"/>
      <c r="AA15" s="38"/>
      <c r="AB15" s="134"/>
      <c r="AC15" s="38"/>
      <c r="AD15" s="134"/>
      <c r="AE15" s="38"/>
      <c r="AF15" s="134"/>
      <c r="AG15" s="38"/>
      <c r="AH15" s="134"/>
      <c r="AI15" s="38"/>
      <c r="AJ15" s="134"/>
      <c r="AK15" s="38"/>
      <c r="AL15" s="134"/>
      <c r="AM15" s="38"/>
      <c r="AN15" s="134"/>
      <c r="AO15" s="38"/>
      <c r="AP15" s="134"/>
      <c r="AQ15" s="38"/>
      <c r="AR15" s="134"/>
      <c r="AS15" s="38"/>
      <c r="AT15" s="134"/>
      <c r="AU15" s="38"/>
      <c r="AV15" s="134"/>
      <c r="AW15" s="38"/>
      <c r="AX15" s="134"/>
      <c r="AY15" s="38"/>
      <c r="AZ15" s="134"/>
      <c r="BA15" s="38"/>
      <c r="BB15" s="134"/>
      <c r="BC15" s="38"/>
      <c r="BD15" s="134"/>
      <c r="BE15" s="38"/>
      <c r="BF15" s="134"/>
      <c r="BG15" s="38"/>
      <c r="BH15" s="134"/>
      <c r="BI15" s="127" t="str">
        <f t="shared" si="0"/>
        <v/>
      </c>
      <c r="BJ15" s="125" t="str">
        <f t="shared" si="1"/>
        <v/>
      </c>
      <c r="BK15" s="125" t="str">
        <f t="shared" si="2"/>
        <v/>
      </c>
      <c r="BL15" s="127" t="str">
        <f t="shared" si="3"/>
        <v/>
      </c>
      <c r="BM15" s="125" t="str">
        <f t="shared" si="4"/>
        <v/>
      </c>
      <c r="BN15" s="125" t="str">
        <f t="shared" si="5"/>
        <v/>
      </c>
      <c r="BO15" s="127" t="str">
        <f t="shared" si="6"/>
        <v/>
      </c>
      <c r="BP15" s="125" t="str">
        <f t="shared" si="7"/>
        <v/>
      </c>
      <c r="BQ15" s="125" t="str">
        <f t="shared" si="8"/>
        <v/>
      </c>
      <c r="BR15" s="127" t="str">
        <f t="shared" si="9"/>
        <v/>
      </c>
      <c r="BS15" s="125" t="str">
        <f t="shared" si="10"/>
        <v/>
      </c>
      <c r="BT15" s="125" t="str">
        <f t="shared" si="11"/>
        <v/>
      </c>
      <c r="BU15" s="127" t="str">
        <f t="shared" si="12"/>
        <v/>
      </c>
      <c r="BV15" s="125" t="str">
        <f t="shared" si="13"/>
        <v/>
      </c>
      <c r="BW15" s="125" t="str">
        <f t="shared" si="14"/>
        <v/>
      </c>
      <c r="BX15" s="127" t="str">
        <f t="shared" si="15"/>
        <v/>
      </c>
      <c r="BY15" s="125" t="str">
        <f t="shared" si="16"/>
        <v/>
      </c>
      <c r="BZ15" s="125" t="str">
        <f t="shared" si="17"/>
        <v/>
      </c>
      <c r="CA15" s="227"/>
      <c r="CB15" s="227"/>
      <c r="CC15" s="127" t="str">
        <f t="shared" si="18"/>
        <v/>
      </c>
      <c r="CD15" s="125" t="str">
        <f t="shared" si="19"/>
        <v/>
      </c>
      <c r="CE15" s="125" t="str">
        <f t="shared" si="20"/>
        <v/>
      </c>
      <c r="CF15" s="127" t="str">
        <f t="shared" si="21"/>
        <v/>
      </c>
      <c r="CG15" s="125" t="str">
        <f t="shared" si="22"/>
        <v/>
      </c>
      <c r="CH15" s="125" t="str">
        <f t="shared" si="23"/>
        <v/>
      </c>
      <c r="CI15" s="127" t="str">
        <f t="shared" si="24"/>
        <v/>
      </c>
      <c r="CJ15" s="125" t="str">
        <f t="shared" si="25"/>
        <v/>
      </c>
      <c r="CK15" s="125" t="str">
        <f t="shared" si="26"/>
        <v/>
      </c>
      <c r="CL15" s="127" t="str">
        <f t="shared" si="27"/>
        <v/>
      </c>
      <c r="CM15" s="125" t="str">
        <f t="shared" si="28"/>
        <v/>
      </c>
      <c r="CN15" s="125" t="str">
        <f t="shared" si="29"/>
        <v/>
      </c>
      <c r="CO15" s="127" t="str">
        <f t="shared" si="30"/>
        <v/>
      </c>
      <c r="CP15" s="125" t="str">
        <f t="shared" si="31"/>
        <v/>
      </c>
      <c r="CQ15" s="125" t="str">
        <f t="shared" si="32"/>
        <v/>
      </c>
      <c r="CR15" s="127" t="str">
        <f t="shared" si="33"/>
        <v/>
      </c>
      <c r="CS15" s="125" t="str">
        <f t="shared" si="34"/>
        <v/>
      </c>
      <c r="CT15" s="125" t="str">
        <f t="shared" si="35"/>
        <v/>
      </c>
      <c r="CU15" s="227"/>
      <c r="CV15" s="227"/>
    </row>
    <row r="16" spans="1:100" s="228" customFormat="1" ht="45" customHeight="1">
      <c r="A16" s="226">
        <f>'MAKLUMAT MURID'!A20</f>
        <v>8</v>
      </c>
      <c r="B16" s="225">
        <f>VLOOKUP(A16,'MAKLUMAT MURID'!$A$13:$I$52,2,FALSE)</f>
        <v>0</v>
      </c>
      <c r="C16" s="226" t="str">
        <f>VLOOKUP(A16,'MAKLUMAT MURID'!$A$13:$I$52,6,FALSE)</f>
        <v/>
      </c>
      <c r="D16" s="226">
        <f>VLOOKUP(A16,'MAKLUMAT MURID'!$A$13:$I$52,5,FALSE)</f>
        <v>0</v>
      </c>
      <c r="E16" s="38"/>
      <c r="F16" s="134"/>
      <c r="G16" s="38"/>
      <c r="H16" s="134"/>
      <c r="I16" s="38"/>
      <c r="J16" s="134"/>
      <c r="K16" s="38"/>
      <c r="L16" s="134"/>
      <c r="M16" s="38"/>
      <c r="N16" s="134"/>
      <c r="O16" s="38"/>
      <c r="P16" s="134"/>
      <c r="Q16" s="38"/>
      <c r="R16" s="134"/>
      <c r="S16" s="38"/>
      <c r="T16" s="134"/>
      <c r="U16" s="38"/>
      <c r="V16" s="134"/>
      <c r="W16" s="38"/>
      <c r="X16" s="134"/>
      <c r="Y16" s="38"/>
      <c r="Z16" s="134"/>
      <c r="AA16" s="38"/>
      <c r="AB16" s="134"/>
      <c r="AC16" s="38"/>
      <c r="AD16" s="134"/>
      <c r="AE16" s="38"/>
      <c r="AF16" s="134"/>
      <c r="AG16" s="38"/>
      <c r="AH16" s="134"/>
      <c r="AI16" s="38"/>
      <c r="AJ16" s="134"/>
      <c r="AK16" s="38"/>
      <c r="AL16" s="134"/>
      <c r="AM16" s="38"/>
      <c r="AN16" s="134"/>
      <c r="AO16" s="38"/>
      <c r="AP16" s="134"/>
      <c r="AQ16" s="38"/>
      <c r="AR16" s="134"/>
      <c r="AS16" s="38"/>
      <c r="AT16" s="134"/>
      <c r="AU16" s="38"/>
      <c r="AV16" s="134"/>
      <c r="AW16" s="38"/>
      <c r="AX16" s="134"/>
      <c r="AY16" s="38"/>
      <c r="AZ16" s="134"/>
      <c r="BA16" s="38"/>
      <c r="BB16" s="134"/>
      <c r="BC16" s="38"/>
      <c r="BD16" s="134"/>
      <c r="BE16" s="38"/>
      <c r="BF16" s="134"/>
      <c r="BG16" s="38"/>
      <c r="BH16" s="134"/>
      <c r="BI16" s="127" t="str">
        <f t="shared" si="0"/>
        <v/>
      </c>
      <c r="BJ16" s="125" t="str">
        <f t="shared" si="1"/>
        <v/>
      </c>
      <c r="BK16" s="125" t="str">
        <f t="shared" si="2"/>
        <v/>
      </c>
      <c r="BL16" s="127" t="str">
        <f t="shared" si="3"/>
        <v/>
      </c>
      <c r="BM16" s="125" t="str">
        <f t="shared" si="4"/>
        <v/>
      </c>
      <c r="BN16" s="125" t="str">
        <f t="shared" si="5"/>
        <v/>
      </c>
      <c r="BO16" s="127" t="str">
        <f t="shared" si="6"/>
        <v/>
      </c>
      <c r="BP16" s="125" t="str">
        <f t="shared" si="7"/>
        <v/>
      </c>
      <c r="BQ16" s="125" t="str">
        <f t="shared" si="8"/>
        <v/>
      </c>
      <c r="BR16" s="127" t="str">
        <f t="shared" si="9"/>
        <v/>
      </c>
      <c r="BS16" s="125" t="str">
        <f t="shared" si="10"/>
        <v/>
      </c>
      <c r="BT16" s="125" t="str">
        <f t="shared" si="11"/>
        <v/>
      </c>
      <c r="BU16" s="127" t="str">
        <f t="shared" si="12"/>
        <v/>
      </c>
      <c r="BV16" s="125" t="str">
        <f t="shared" si="13"/>
        <v/>
      </c>
      <c r="BW16" s="125" t="str">
        <f t="shared" si="14"/>
        <v/>
      </c>
      <c r="BX16" s="127" t="str">
        <f t="shared" si="15"/>
        <v/>
      </c>
      <c r="BY16" s="125" t="str">
        <f t="shared" si="16"/>
        <v/>
      </c>
      <c r="BZ16" s="125" t="str">
        <f t="shared" si="17"/>
        <v/>
      </c>
      <c r="CA16" s="227"/>
      <c r="CB16" s="227"/>
      <c r="CC16" s="127" t="str">
        <f t="shared" si="18"/>
        <v/>
      </c>
      <c r="CD16" s="125" t="str">
        <f t="shared" si="19"/>
        <v/>
      </c>
      <c r="CE16" s="125" t="str">
        <f t="shared" si="20"/>
        <v/>
      </c>
      <c r="CF16" s="127" t="str">
        <f t="shared" si="21"/>
        <v/>
      </c>
      <c r="CG16" s="125" t="str">
        <f t="shared" si="22"/>
        <v/>
      </c>
      <c r="CH16" s="125" t="str">
        <f t="shared" si="23"/>
        <v/>
      </c>
      <c r="CI16" s="127" t="str">
        <f t="shared" si="24"/>
        <v/>
      </c>
      <c r="CJ16" s="125" t="str">
        <f t="shared" si="25"/>
        <v/>
      </c>
      <c r="CK16" s="125" t="str">
        <f t="shared" si="26"/>
        <v/>
      </c>
      <c r="CL16" s="127" t="str">
        <f t="shared" si="27"/>
        <v/>
      </c>
      <c r="CM16" s="125" t="str">
        <f t="shared" si="28"/>
        <v/>
      </c>
      <c r="CN16" s="125" t="str">
        <f t="shared" si="29"/>
        <v/>
      </c>
      <c r="CO16" s="127" t="str">
        <f t="shared" si="30"/>
        <v/>
      </c>
      <c r="CP16" s="125" t="str">
        <f t="shared" si="31"/>
        <v/>
      </c>
      <c r="CQ16" s="125" t="str">
        <f t="shared" si="32"/>
        <v/>
      </c>
      <c r="CR16" s="127" t="str">
        <f t="shared" si="33"/>
        <v/>
      </c>
      <c r="CS16" s="125" t="str">
        <f t="shared" si="34"/>
        <v/>
      </c>
      <c r="CT16" s="125" t="str">
        <f t="shared" si="35"/>
        <v/>
      </c>
      <c r="CU16" s="227"/>
      <c r="CV16" s="227"/>
    </row>
    <row r="17" spans="1:100" s="228" customFormat="1" ht="45" customHeight="1">
      <c r="A17" s="226">
        <f>'MAKLUMAT MURID'!A21</f>
        <v>9</v>
      </c>
      <c r="B17" s="225">
        <f>VLOOKUP(A17,'MAKLUMAT MURID'!$A$13:$I$52,2,FALSE)</f>
        <v>0</v>
      </c>
      <c r="C17" s="226" t="str">
        <f>VLOOKUP(A17,'MAKLUMAT MURID'!$A$13:$I$52,6,FALSE)</f>
        <v/>
      </c>
      <c r="D17" s="226">
        <f>VLOOKUP(A17,'MAKLUMAT MURID'!$A$13:$I$52,5,FALSE)</f>
        <v>0</v>
      </c>
      <c r="E17" s="38"/>
      <c r="F17" s="134"/>
      <c r="G17" s="38"/>
      <c r="H17" s="134"/>
      <c r="I17" s="38"/>
      <c r="J17" s="134"/>
      <c r="K17" s="38"/>
      <c r="L17" s="134"/>
      <c r="M17" s="38"/>
      <c r="N17" s="134"/>
      <c r="O17" s="38"/>
      <c r="P17" s="134"/>
      <c r="Q17" s="38"/>
      <c r="R17" s="134"/>
      <c r="S17" s="38"/>
      <c r="T17" s="134"/>
      <c r="U17" s="38"/>
      <c r="V17" s="134"/>
      <c r="W17" s="38"/>
      <c r="X17" s="134"/>
      <c r="Y17" s="38"/>
      <c r="Z17" s="134"/>
      <c r="AA17" s="38"/>
      <c r="AB17" s="134"/>
      <c r="AC17" s="38"/>
      <c r="AD17" s="134"/>
      <c r="AE17" s="38"/>
      <c r="AF17" s="134"/>
      <c r="AG17" s="38"/>
      <c r="AH17" s="134"/>
      <c r="AI17" s="38"/>
      <c r="AJ17" s="134"/>
      <c r="AK17" s="38"/>
      <c r="AL17" s="134"/>
      <c r="AM17" s="38"/>
      <c r="AN17" s="134"/>
      <c r="AO17" s="38"/>
      <c r="AP17" s="134"/>
      <c r="AQ17" s="38"/>
      <c r="AR17" s="134"/>
      <c r="AS17" s="38"/>
      <c r="AT17" s="134"/>
      <c r="AU17" s="38"/>
      <c r="AV17" s="134"/>
      <c r="AW17" s="38"/>
      <c r="AX17" s="134"/>
      <c r="AY17" s="38"/>
      <c r="AZ17" s="134"/>
      <c r="BA17" s="38"/>
      <c r="BB17" s="134"/>
      <c r="BC17" s="38"/>
      <c r="BD17" s="134"/>
      <c r="BE17" s="38"/>
      <c r="BF17" s="134"/>
      <c r="BG17" s="38"/>
      <c r="BH17" s="134"/>
      <c r="BI17" s="127" t="str">
        <f t="shared" si="0"/>
        <v/>
      </c>
      <c r="BJ17" s="125" t="str">
        <f t="shared" si="1"/>
        <v/>
      </c>
      <c r="BK17" s="125" t="str">
        <f t="shared" si="2"/>
        <v/>
      </c>
      <c r="BL17" s="127" t="str">
        <f t="shared" si="3"/>
        <v/>
      </c>
      <c r="BM17" s="125" t="str">
        <f t="shared" si="4"/>
        <v/>
      </c>
      <c r="BN17" s="125" t="str">
        <f t="shared" si="5"/>
        <v/>
      </c>
      <c r="BO17" s="127" t="str">
        <f t="shared" si="6"/>
        <v/>
      </c>
      <c r="BP17" s="125" t="str">
        <f t="shared" si="7"/>
        <v/>
      </c>
      <c r="BQ17" s="125" t="str">
        <f t="shared" si="8"/>
        <v/>
      </c>
      <c r="BR17" s="127" t="str">
        <f t="shared" si="9"/>
        <v/>
      </c>
      <c r="BS17" s="125" t="str">
        <f t="shared" si="10"/>
        <v/>
      </c>
      <c r="BT17" s="125" t="str">
        <f t="shared" si="11"/>
        <v/>
      </c>
      <c r="BU17" s="127" t="str">
        <f t="shared" si="12"/>
        <v/>
      </c>
      <c r="BV17" s="125" t="str">
        <f t="shared" si="13"/>
        <v/>
      </c>
      <c r="BW17" s="125" t="str">
        <f t="shared" si="14"/>
        <v/>
      </c>
      <c r="BX17" s="127" t="str">
        <f t="shared" si="15"/>
        <v/>
      </c>
      <c r="BY17" s="125" t="str">
        <f t="shared" si="16"/>
        <v/>
      </c>
      <c r="BZ17" s="125" t="str">
        <f t="shared" si="17"/>
        <v/>
      </c>
      <c r="CA17" s="227"/>
      <c r="CB17" s="227"/>
      <c r="CC17" s="127" t="str">
        <f t="shared" si="18"/>
        <v/>
      </c>
      <c r="CD17" s="125" t="str">
        <f t="shared" si="19"/>
        <v/>
      </c>
      <c r="CE17" s="125" t="str">
        <f t="shared" si="20"/>
        <v/>
      </c>
      <c r="CF17" s="127" t="str">
        <f t="shared" si="21"/>
        <v/>
      </c>
      <c r="CG17" s="125" t="str">
        <f t="shared" si="22"/>
        <v/>
      </c>
      <c r="CH17" s="125" t="str">
        <f t="shared" si="23"/>
        <v/>
      </c>
      <c r="CI17" s="127" t="str">
        <f t="shared" si="24"/>
        <v/>
      </c>
      <c r="CJ17" s="125" t="str">
        <f t="shared" si="25"/>
        <v/>
      </c>
      <c r="CK17" s="125" t="str">
        <f t="shared" si="26"/>
        <v/>
      </c>
      <c r="CL17" s="127" t="str">
        <f t="shared" si="27"/>
        <v/>
      </c>
      <c r="CM17" s="125" t="str">
        <f t="shared" si="28"/>
        <v/>
      </c>
      <c r="CN17" s="125" t="str">
        <f t="shared" si="29"/>
        <v/>
      </c>
      <c r="CO17" s="127" t="str">
        <f t="shared" si="30"/>
        <v/>
      </c>
      <c r="CP17" s="125" t="str">
        <f t="shared" si="31"/>
        <v/>
      </c>
      <c r="CQ17" s="125" t="str">
        <f t="shared" si="32"/>
        <v/>
      </c>
      <c r="CR17" s="127" t="str">
        <f t="shared" si="33"/>
        <v/>
      </c>
      <c r="CS17" s="125" t="str">
        <f t="shared" si="34"/>
        <v/>
      </c>
      <c r="CT17" s="125" t="str">
        <f t="shared" si="35"/>
        <v/>
      </c>
      <c r="CU17" s="227"/>
      <c r="CV17" s="227"/>
    </row>
    <row r="18" spans="1:100" s="228" customFormat="1" ht="45" customHeight="1">
      <c r="A18" s="226">
        <f>'MAKLUMAT MURID'!A22</f>
        <v>10</v>
      </c>
      <c r="B18" s="225">
        <f>VLOOKUP(A18,'MAKLUMAT MURID'!$A$13:$I$52,2,FALSE)</f>
        <v>0</v>
      </c>
      <c r="C18" s="226" t="str">
        <f>VLOOKUP(A18,'MAKLUMAT MURID'!$A$13:$I$52,6,FALSE)</f>
        <v/>
      </c>
      <c r="D18" s="226">
        <f>VLOOKUP(A18,'MAKLUMAT MURID'!$A$13:$I$52,5,FALSE)</f>
        <v>0</v>
      </c>
      <c r="E18" s="38"/>
      <c r="F18" s="134"/>
      <c r="G18" s="38"/>
      <c r="H18" s="134"/>
      <c r="I18" s="38"/>
      <c r="J18" s="134"/>
      <c r="K18" s="38"/>
      <c r="L18" s="134"/>
      <c r="M18" s="38"/>
      <c r="N18" s="134"/>
      <c r="O18" s="38"/>
      <c r="P18" s="134"/>
      <c r="Q18" s="38"/>
      <c r="R18" s="134"/>
      <c r="S18" s="38"/>
      <c r="T18" s="134"/>
      <c r="U18" s="38"/>
      <c r="V18" s="134"/>
      <c r="W18" s="38"/>
      <c r="X18" s="134"/>
      <c r="Y18" s="38"/>
      <c r="Z18" s="134"/>
      <c r="AA18" s="38"/>
      <c r="AB18" s="134"/>
      <c r="AC18" s="38"/>
      <c r="AD18" s="134"/>
      <c r="AE18" s="38"/>
      <c r="AF18" s="134"/>
      <c r="AG18" s="38"/>
      <c r="AH18" s="134"/>
      <c r="AI18" s="38"/>
      <c r="AJ18" s="134"/>
      <c r="AK18" s="38"/>
      <c r="AL18" s="134"/>
      <c r="AM18" s="38"/>
      <c r="AN18" s="134"/>
      <c r="AO18" s="38"/>
      <c r="AP18" s="134"/>
      <c r="AQ18" s="38"/>
      <c r="AR18" s="134"/>
      <c r="AS18" s="38"/>
      <c r="AT18" s="134"/>
      <c r="AU18" s="38"/>
      <c r="AV18" s="134"/>
      <c r="AW18" s="38"/>
      <c r="AX18" s="134"/>
      <c r="AY18" s="38"/>
      <c r="AZ18" s="134"/>
      <c r="BA18" s="38"/>
      <c r="BB18" s="134"/>
      <c r="BC18" s="38"/>
      <c r="BD18" s="134"/>
      <c r="BE18" s="38"/>
      <c r="BF18" s="134"/>
      <c r="BG18" s="38"/>
      <c r="BH18" s="134"/>
      <c r="BI18" s="127" t="str">
        <f t="shared" si="0"/>
        <v/>
      </c>
      <c r="BJ18" s="125" t="str">
        <f t="shared" si="1"/>
        <v/>
      </c>
      <c r="BK18" s="125" t="str">
        <f t="shared" si="2"/>
        <v/>
      </c>
      <c r="BL18" s="127" t="str">
        <f t="shared" si="3"/>
        <v/>
      </c>
      <c r="BM18" s="125" t="str">
        <f t="shared" si="4"/>
        <v/>
      </c>
      <c r="BN18" s="125" t="str">
        <f t="shared" si="5"/>
        <v/>
      </c>
      <c r="BO18" s="127" t="str">
        <f t="shared" si="6"/>
        <v/>
      </c>
      <c r="BP18" s="125" t="str">
        <f t="shared" si="7"/>
        <v/>
      </c>
      <c r="BQ18" s="125" t="str">
        <f t="shared" si="8"/>
        <v/>
      </c>
      <c r="BR18" s="127" t="str">
        <f t="shared" si="9"/>
        <v/>
      </c>
      <c r="BS18" s="125" t="str">
        <f t="shared" si="10"/>
        <v/>
      </c>
      <c r="BT18" s="125" t="str">
        <f t="shared" si="11"/>
        <v/>
      </c>
      <c r="BU18" s="127" t="str">
        <f t="shared" si="12"/>
        <v/>
      </c>
      <c r="BV18" s="125" t="str">
        <f t="shared" si="13"/>
        <v/>
      </c>
      <c r="BW18" s="125" t="str">
        <f t="shared" si="14"/>
        <v/>
      </c>
      <c r="BX18" s="127" t="str">
        <f t="shared" si="15"/>
        <v/>
      </c>
      <c r="BY18" s="125" t="str">
        <f t="shared" si="16"/>
        <v/>
      </c>
      <c r="BZ18" s="125" t="str">
        <f t="shared" si="17"/>
        <v/>
      </c>
      <c r="CA18" s="227"/>
      <c r="CB18" s="227"/>
      <c r="CC18" s="127" t="str">
        <f t="shared" si="18"/>
        <v/>
      </c>
      <c r="CD18" s="125" t="str">
        <f t="shared" si="19"/>
        <v/>
      </c>
      <c r="CE18" s="125" t="str">
        <f t="shared" si="20"/>
        <v/>
      </c>
      <c r="CF18" s="127" t="str">
        <f t="shared" si="21"/>
        <v/>
      </c>
      <c r="CG18" s="125" t="str">
        <f t="shared" si="22"/>
        <v/>
      </c>
      <c r="CH18" s="125" t="str">
        <f t="shared" si="23"/>
        <v/>
      </c>
      <c r="CI18" s="127" t="str">
        <f t="shared" si="24"/>
        <v/>
      </c>
      <c r="CJ18" s="125" t="str">
        <f t="shared" si="25"/>
        <v/>
      </c>
      <c r="CK18" s="125" t="str">
        <f t="shared" si="26"/>
        <v/>
      </c>
      <c r="CL18" s="127" t="str">
        <f t="shared" si="27"/>
        <v/>
      </c>
      <c r="CM18" s="125" t="str">
        <f t="shared" si="28"/>
        <v/>
      </c>
      <c r="CN18" s="125" t="str">
        <f t="shared" si="29"/>
        <v/>
      </c>
      <c r="CO18" s="127" t="str">
        <f t="shared" si="30"/>
        <v/>
      </c>
      <c r="CP18" s="125" t="str">
        <f t="shared" si="31"/>
        <v/>
      </c>
      <c r="CQ18" s="125" t="str">
        <f t="shared" si="32"/>
        <v/>
      </c>
      <c r="CR18" s="127" t="str">
        <f t="shared" si="33"/>
        <v/>
      </c>
      <c r="CS18" s="125" t="str">
        <f t="shared" si="34"/>
        <v/>
      </c>
      <c r="CT18" s="125" t="str">
        <f t="shared" si="35"/>
        <v/>
      </c>
      <c r="CU18" s="227"/>
      <c r="CV18" s="227"/>
    </row>
    <row r="19" spans="1:100" s="228" customFormat="1" ht="45" customHeight="1">
      <c r="A19" s="226">
        <f>'MAKLUMAT MURID'!A23</f>
        <v>11</v>
      </c>
      <c r="B19" s="225">
        <f>VLOOKUP(A19,'MAKLUMAT MURID'!$A$13:$I$52,2,FALSE)</f>
        <v>0</v>
      </c>
      <c r="C19" s="226" t="str">
        <f>VLOOKUP(A19,'MAKLUMAT MURID'!$A$13:$I$52,6,FALSE)</f>
        <v/>
      </c>
      <c r="D19" s="226">
        <f>VLOOKUP(A19,'MAKLUMAT MURID'!$A$13:$I$52,5,FALSE)</f>
        <v>0</v>
      </c>
      <c r="E19" s="38"/>
      <c r="F19" s="134"/>
      <c r="G19" s="38"/>
      <c r="H19" s="134"/>
      <c r="I19" s="38"/>
      <c r="J19" s="134"/>
      <c r="K19" s="38"/>
      <c r="L19" s="134"/>
      <c r="M19" s="38"/>
      <c r="N19" s="134"/>
      <c r="O19" s="38"/>
      <c r="P19" s="134"/>
      <c r="Q19" s="38"/>
      <c r="R19" s="134"/>
      <c r="S19" s="38"/>
      <c r="T19" s="134"/>
      <c r="U19" s="38"/>
      <c r="V19" s="134"/>
      <c r="W19" s="38"/>
      <c r="X19" s="134"/>
      <c r="Y19" s="38"/>
      <c r="Z19" s="134"/>
      <c r="AA19" s="38"/>
      <c r="AB19" s="134"/>
      <c r="AC19" s="38"/>
      <c r="AD19" s="134"/>
      <c r="AE19" s="38"/>
      <c r="AF19" s="134"/>
      <c r="AG19" s="38"/>
      <c r="AH19" s="134"/>
      <c r="AI19" s="38"/>
      <c r="AJ19" s="134"/>
      <c r="AK19" s="38"/>
      <c r="AL19" s="134"/>
      <c r="AM19" s="38"/>
      <c r="AN19" s="134"/>
      <c r="AO19" s="38"/>
      <c r="AP19" s="134"/>
      <c r="AQ19" s="38"/>
      <c r="AR19" s="134"/>
      <c r="AS19" s="38"/>
      <c r="AT19" s="134"/>
      <c r="AU19" s="38"/>
      <c r="AV19" s="134"/>
      <c r="AW19" s="38"/>
      <c r="AX19" s="134"/>
      <c r="AY19" s="38"/>
      <c r="AZ19" s="134"/>
      <c r="BA19" s="38"/>
      <c r="BB19" s="134"/>
      <c r="BC19" s="38"/>
      <c r="BD19" s="134"/>
      <c r="BE19" s="38"/>
      <c r="BF19" s="134"/>
      <c r="BG19" s="38"/>
      <c r="BH19" s="134"/>
      <c r="BI19" s="127" t="str">
        <f t="shared" si="0"/>
        <v/>
      </c>
      <c r="BJ19" s="125" t="str">
        <f t="shared" si="1"/>
        <v/>
      </c>
      <c r="BK19" s="125" t="str">
        <f t="shared" si="2"/>
        <v/>
      </c>
      <c r="BL19" s="127" t="str">
        <f t="shared" si="3"/>
        <v/>
      </c>
      <c r="BM19" s="125" t="str">
        <f t="shared" si="4"/>
        <v/>
      </c>
      <c r="BN19" s="125" t="str">
        <f t="shared" si="5"/>
        <v/>
      </c>
      <c r="BO19" s="127" t="str">
        <f t="shared" si="6"/>
        <v/>
      </c>
      <c r="BP19" s="125" t="str">
        <f t="shared" si="7"/>
        <v/>
      </c>
      <c r="BQ19" s="125" t="str">
        <f t="shared" si="8"/>
        <v/>
      </c>
      <c r="BR19" s="127" t="str">
        <f t="shared" si="9"/>
        <v/>
      </c>
      <c r="BS19" s="125" t="str">
        <f t="shared" si="10"/>
        <v/>
      </c>
      <c r="BT19" s="125" t="str">
        <f t="shared" si="11"/>
        <v/>
      </c>
      <c r="BU19" s="127" t="str">
        <f t="shared" si="12"/>
        <v/>
      </c>
      <c r="BV19" s="125" t="str">
        <f t="shared" si="13"/>
        <v/>
      </c>
      <c r="BW19" s="125" t="str">
        <f t="shared" si="14"/>
        <v/>
      </c>
      <c r="BX19" s="127" t="str">
        <f t="shared" si="15"/>
        <v/>
      </c>
      <c r="BY19" s="125" t="str">
        <f t="shared" si="16"/>
        <v/>
      </c>
      <c r="BZ19" s="125" t="str">
        <f t="shared" si="17"/>
        <v/>
      </c>
      <c r="CA19" s="227"/>
      <c r="CB19" s="227"/>
      <c r="CC19" s="127" t="str">
        <f t="shared" si="18"/>
        <v/>
      </c>
      <c r="CD19" s="125" t="str">
        <f t="shared" si="19"/>
        <v/>
      </c>
      <c r="CE19" s="125" t="str">
        <f t="shared" si="20"/>
        <v/>
      </c>
      <c r="CF19" s="127" t="str">
        <f t="shared" si="21"/>
        <v/>
      </c>
      <c r="CG19" s="125" t="str">
        <f t="shared" si="22"/>
        <v/>
      </c>
      <c r="CH19" s="125" t="str">
        <f t="shared" si="23"/>
        <v/>
      </c>
      <c r="CI19" s="127" t="str">
        <f t="shared" si="24"/>
        <v/>
      </c>
      <c r="CJ19" s="125" t="str">
        <f t="shared" si="25"/>
        <v/>
      </c>
      <c r="CK19" s="125" t="str">
        <f t="shared" si="26"/>
        <v/>
      </c>
      <c r="CL19" s="127" t="str">
        <f t="shared" si="27"/>
        <v/>
      </c>
      <c r="CM19" s="125" t="str">
        <f t="shared" si="28"/>
        <v/>
      </c>
      <c r="CN19" s="125" t="str">
        <f t="shared" si="29"/>
        <v/>
      </c>
      <c r="CO19" s="127" t="str">
        <f t="shared" si="30"/>
        <v/>
      </c>
      <c r="CP19" s="125" t="str">
        <f t="shared" si="31"/>
        <v/>
      </c>
      <c r="CQ19" s="125" t="str">
        <f t="shared" si="32"/>
        <v/>
      </c>
      <c r="CR19" s="127" t="str">
        <f t="shared" si="33"/>
        <v/>
      </c>
      <c r="CS19" s="125" t="str">
        <f t="shared" si="34"/>
        <v/>
      </c>
      <c r="CT19" s="125" t="str">
        <f t="shared" si="35"/>
        <v/>
      </c>
      <c r="CU19" s="227"/>
      <c r="CV19" s="227"/>
    </row>
    <row r="20" spans="1:100" s="228" customFormat="1" ht="45" customHeight="1">
      <c r="A20" s="226">
        <f>'MAKLUMAT MURID'!A24</f>
        <v>12</v>
      </c>
      <c r="B20" s="225">
        <f>VLOOKUP(A20,'MAKLUMAT MURID'!$A$13:$I$52,2,FALSE)</f>
        <v>0</v>
      </c>
      <c r="C20" s="226" t="str">
        <f>VLOOKUP(A20,'MAKLUMAT MURID'!$A$13:$I$52,6,FALSE)</f>
        <v/>
      </c>
      <c r="D20" s="226">
        <f>VLOOKUP(A20,'MAKLUMAT MURID'!$A$13:$I$52,5,FALSE)</f>
        <v>0</v>
      </c>
      <c r="E20" s="38"/>
      <c r="F20" s="134"/>
      <c r="G20" s="38"/>
      <c r="H20" s="134"/>
      <c r="I20" s="38"/>
      <c r="J20" s="134"/>
      <c r="K20" s="38"/>
      <c r="L20" s="134"/>
      <c r="M20" s="38"/>
      <c r="N20" s="134"/>
      <c r="O20" s="38"/>
      <c r="P20" s="134"/>
      <c r="Q20" s="38"/>
      <c r="R20" s="134"/>
      <c r="S20" s="38"/>
      <c r="T20" s="134"/>
      <c r="U20" s="38"/>
      <c r="V20" s="134"/>
      <c r="W20" s="38"/>
      <c r="X20" s="134"/>
      <c r="Y20" s="38"/>
      <c r="Z20" s="134"/>
      <c r="AA20" s="38"/>
      <c r="AB20" s="134"/>
      <c r="AC20" s="38"/>
      <c r="AD20" s="134"/>
      <c r="AE20" s="38"/>
      <c r="AF20" s="134"/>
      <c r="AG20" s="38"/>
      <c r="AH20" s="134"/>
      <c r="AI20" s="38"/>
      <c r="AJ20" s="134"/>
      <c r="AK20" s="38"/>
      <c r="AL20" s="134"/>
      <c r="AM20" s="38"/>
      <c r="AN20" s="134"/>
      <c r="AO20" s="38"/>
      <c r="AP20" s="134"/>
      <c r="AQ20" s="38"/>
      <c r="AR20" s="134"/>
      <c r="AS20" s="38"/>
      <c r="AT20" s="134"/>
      <c r="AU20" s="38"/>
      <c r="AV20" s="134"/>
      <c r="AW20" s="38"/>
      <c r="AX20" s="134"/>
      <c r="AY20" s="38"/>
      <c r="AZ20" s="134"/>
      <c r="BA20" s="38"/>
      <c r="BB20" s="134"/>
      <c r="BC20" s="38"/>
      <c r="BD20" s="134"/>
      <c r="BE20" s="38"/>
      <c r="BF20" s="134"/>
      <c r="BG20" s="38"/>
      <c r="BH20" s="134"/>
      <c r="BI20" s="127" t="str">
        <f t="shared" si="0"/>
        <v/>
      </c>
      <c r="BJ20" s="125" t="str">
        <f t="shared" si="1"/>
        <v/>
      </c>
      <c r="BK20" s="125" t="str">
        <f t="shared" si="2"/>
        <v/>
      </c>
      <c r="BL20" s="127" t="str">
        <f t="shared" si="3"/>
        <v/>
      </c>
      <c r="BM20" s="125" t="str">
        <f t="shared" si="4"/>
        <v/>
      </c>
      <c r="BN20" s="125" t="str">
        <f t="shared" si="5"/>
        <v/>
      </c>
      <c r="BO20" s="127" t="str">
        <f t="shared" si="6"/>
        <v/>
      </c>
      <c r="BP20" s="125" t="str">
        <f t="shared" si="7"/>
        <v/>
      </c>
      <c r="BQ20" s="125" t="str">
        <f t="shared" si="8"/>
        <v/>
      </c>
      <c r="BR20" s="127" t="str">
        <f t="shared" si="9"/>
        <v/>
      </c>
      <c r="BS20" s="125" t="str">
        <f t="shared" si="10"/>
        <v/>
      </c>
      <c r="BT20" s="125" t="str">
        <f t="shared" si="11"/>
        <v/>
      </c>
      <c r="BU20" s="127" t="str">
        <f t="shared" si="12"/>
        <v/>
      </c>
      <c r="BV20" s="125" t="str">
        <f t="shared" si="13"/>
        <v/>
      </c>
      <c r="BW20" s="125" t="str">
        <f t="shared" si="14"/>
        <v/>
      </c>
      <c r="BX20" s="127" t="str">
        <f t="shared" si="15"/>
        <v/>
      </c>
      <c r="BY20" s="125" t="str">
        <f t="shared" si="16"/>
        <v/>
      </c>
      <c r="BZ20" s="125" t="str">
        <f t="shared" si="17"/>
        <v/>
      </c>
      <c r="CA20" s="227"/>
      <c r="CB20" s="227"/>
      <c r="CC20" s="127" t="str">
        <f t="shared" si="18"/>
        <v/>
      </c>
      <c r="CD20" s="125" t="str">
        <f t="shared" si="19"/>
        <v/>
      </c>
      <c r="CE20" s="125" t="str">
        <f t="shared" si="20"/>
        <v/>
      </c>
      <c r="CF20" s="127" t="str">
        <f t="shared" si="21"/>
        <v/>
      </c>
      <c r="CG20" s="125" t="str">
        <f t="shared" si="22"/>
        <v/>
      </c>
      <c r="CH20" s="125" t="str">
        <f t="shared" si="23"/>
        <v/>
      </c>
      <c r="CI20" s="127" t="str">
        <f t="shared" si="24"/>
        <v/>
      </c>
      <c r="CJ20" s="125" t="str">
        <f t="shared" si="25"/>
        <v/>
      </c>
      <c r="CK20" s="125" t="str">
        <f t="shared" si="26"/>
        <v/>
      </c>
      <c r="CL20" s="127" t="str">
        <f t="shared" si="27"/>
        <v/>
      </c>
      <c r="CM20" s="125" t="str">
        <f t="shared" si="28"/>
        <v/>
      </c>
      <c r="CN20" s="125" t="str">
        <f t="shared" si="29"/>
        <v/>
      </c>
      <c r="CO20" s="127" t="str">
        <f t="shared" si="30"/>
        <v/>
      </c>
      <c r="CP20" s="125" t="str">
        <f t="shared" si="31"/>
        <v/>
      </c>
      <c r="CQ20" s="125" t="str">
        <f t="shared" si="32"/>
        <v/>
      </c>
      <c r="CR20" s="127" t="str">
        <f t="shared" si="33"/>
        <v/>
      </c>
      <c r="CS20" s="125" t="str">
        <f t="shared" si="34"/>
        <v/>
      </c>
      <c r="CT20" s="125" t="str">
        <f t="shared" si="35"/>
        <v/>
      </c>
      <c r="CU20" s="227"/>
      <c r="CV20" s="227"/>
    </row>
    <row r="21" spans="1:100" s="228" customFormat="1" ht="45" customHeight="1">
      <c r="A21" s="226">
        <f>'MAKLUMAT MURID'!A25</f>
        <v>13</v>
      </c>
      <c r="B21" s="225">
        <f>VLOOKUP(A21,'MAKLUMAT MURID'!$A$13:$I$52,2,FALSE)</f>
        <v>0</v>
      </c>
      <c r="C21" s="226" t="str">
        <f>VLOOKUP(A21,'MAKLUMAT MURID'!$A$13:$I$52,6,FALSE)</f>
        <v/>
      </c>
      <c r="D21" s="226">
        <f>VLOOKUP(A21,'MAKLUMAT MURID'!$A$13:$I$52,5,FALSE)</f>
        <v>0</v>
      </c>
      <c r="E21" s="38"/>
      <c r="F21" s="134"/>
      <c r="G21" s="38"/>
      <c r="H21" s="134"/>
      <c r="I21" s="38"/>
      <c r="J21" s="134"/>
      <c r="K21" s="38"/>
      <c r="L21" s="134"/>
      <c r="M21" s="38"/>
      <c r="N21" s="134"/>
      <c r="O21" s="38"/>
      <c r="P21" s="134"/>
      <c r="Q21" s="38"/>
      <c r="R21" s="134"/>
      <c r="S21" s="38"/>
      <c r="T21" s="134"/>
      <c r="U21" s="38"/>
      <c r="V21" s="134"/>
      <c r="W21" s="38"/>
      <c r="X21" s="134"/>
      <c r="Y21" s="38"/>
      <c r="Z21" s="134"/>
      <c r="AA21" s="38"/>
      <c r="AB21" s="134"/>
      <c r="AC21" s="38"/>
      <c r="AD21" s="134"/>
      <c r="AE21" s="38"/>
      <c r="AF21" s="134"/>
      <c r="AG21" s="38"/>
      <c r="AH21" s="134"/>
      <c r="AI21" s="38"/>
      <c r="AJ21" s="134"/>
      <c r="AK21" s="38"/>
      <c r="AL21" s="134"/>
      <c r="AM21" s="38"/>
      <c r="AN21" s="134"/>
      <c r="AO21" s="38"/>
      <c r="AP21" s="134"/>
      <c r="AQ21" s="38"/>
      <c r="AR21" s="134"/>
      <c r="AS21" s="38"/>
      <c r="AT21" s="134"/>
      <c r="AU21" s="38"/>
      <c r="AV21" s="134"/>
      <c r="AW21" s="38"/>
      <c r="AX21" s="134"/>
      <c r="AY21" s="38"/>
      <c r="AZ21" s="134"/>
      <c r="BA21" s="38"/>
      <c r="BB21" s="134"/>
      <c r="BC21" s="38"/>
      <c r="BD21" s="134"/>
      <c r="BE21" s="38"/>
      <c r="BF21" s="134"/>
      <c r="BG21" s="38"/>
      <c r="BH21" s="134"/>
      <c r="BI21" s="127" t="str">
        <f t="shared" si="0"/>
        <v/>
      </c>
      <c r="BJ21" s="125" t="str">
        <f t="shared" si="1"/>
        <v/>
      </c>
      <c r="BK21" s="125" t="str">
        <f t="shared" si="2"/>
        <v/>
      </c>
      <c r="BL21" s="127" t="str">
        <f t="shared" si="3"/>
        <v/>
      </c>
      <c r="BM21" s="125" t="str">
        <f t="shared" si="4"/>
        <v/>
      </c>
      <c r="BN21" s="125" t="str">
        <f t="shared" si="5"/>
        <v/>
      </c>
      <c r="BO21" s="127" t="str">
        <f t="shared" si="6"/>
        <v/>
      </c>
      <c r="BP21" s="125" t="str">
        <f t="shared" si="7"/>
        <v/>
      </c>
      <c r="BQ21" s="125" t="str">
        <f t="shared" si="8"/>
        <v/>
      </c>
      <c r="BR21" s="127" t="str">
        <f t="shared" si="9"/>
        <v/>
      </c>
      <c r="BS21" s="125" t="str">
        <f t="shared" si="10"/>
        <v/>
      </c>
      <c r="BT21" s="125" t="str">
        <f t="shared" si="11"/>
        <v/>
      </c>
      <c r="BU21" s="127" t="str">
        <f t="shared" si="12"/>
        <v/>
      </c>
      <c r="BV21" s="125" t="str">
        <f t="shared" si="13"/>
        <v/>
      </c>
      <c r="BW21" s="125" t="str">
        <f t="shared" si="14"/>
        <v/>
      </c>
      <c r="BX21" s="127" t="str">
        <f t="shared" si="15"/>
        <v/>
      </c>
      <c r="BY21" s="125" t="str">
        <f t="shared" si="16"/>
        <v/>
      </c>
      <c r="BZ21" s="125" t="str">
        <f t="shared" si="17"/>
        <v/>
      </c>
      <c r="CA21" s="227"/>
      <c r="CB21" s="227"/>
      <c r="CC21" s="127" t="str">
        <f t="shared" si="18"/>
        <v/>
      </c>
      <c r="CD21" s="125" t="str">
        <f t="shared" si="19"/>
        <v/>
      </c>
      <c r="CE21" s="125" t="str">
        <f t="shared" si="20"/>
        <v/>
      </c>
      <c r="CF21" s="127" t="str">
        <f t="shared" si="21"/>
        <v/>
      </c>
      <c r="CG21" s="125" t="str">
        <f t="shared" si="22"/>
        <v/>
      </c>
      <c r="CH21" s="125" t="str">
        <f t="shared" si="23"/>
        <v/>
      </c>
      <c r="CI21" s="127" t="str">
        <f t="shared" si="24"/>
        <v/>
      </c>
      <c r="CJ21" s="125" t="str">
        <f t="shared" si="25"/>
        <v/>
      </c>
      <c r="CK21" s="125" t="str">
        <f t="shared" si="26"/>
        <v/>
      </c>
      <c r="CL21" s="127" t="str">
        <f t="shared" si="27"/>
        <v/>
      </c>
      <c r="CM21" s="125" t="str">
        <f t="shared" si="28"/>
        <v/>
      </c>
      <c r="CN21" s="125" t="str">
        <f t="shared" si="29"/>
        <v/>
      </c>
      <c r="CO21" s="127" t="str">
        <f t="shared" si="30"/>
        <v/>
      </c>
      <c r="CP21" s="125" t="str">
        <f t="shared" si="31"/>
        <v/>
      </c>
      <c r="CQ21" s="125" t="str">
        <f t="shared" si="32"/>
        <v/>
      </c>
      <c r="CR21" s="127" t="str">
        <f t="shared" si="33"/>
        <v/>
      </c>
      <c r="CS21" s="125" t="str">
        <f t="shared" si="34"/>
        <v/>
      </c>
      <c r="CT21" s="125" t="str">
        <f t="shared" si="35"/>
        <v/>
      </c>
      <c r="CU21" s="227"/>
      <c r="CV21" s="227"/>
    </row>
    <row r="22" spans="1:100" s="228" customFormat="1" ht="45" customHeight="1">
      <c r="A22" s="226">
        <f>'MAKLUMAT MURID'!A26</f>
        <v>14</v>
      </c>
      <c r="B22" s="225">
        <f>VLOOKUP(A22,'MAKLUMAT MURID'!$A$13:$I$52,2,FALSE)</f>
        <v>0</v>
      </c>
      <c r="C22" s="226" t="str">
        <f>VLOOKUP(A22,'MAKLUMAT MURID'!$A$13:$I$52,6,FALSE)</f>
        <v/>
      </c>
      <c r="D22" s="226">
        <f>VLOOKUP(A22,'MAKLUMAT MURID'!$A$13:$I$52,5,FALSE)</f>
        <v>0</v>
      </c>
      <c r="E22" s="38"/>
      <c r="F22" s="134"/>
      <c r="G22" s="38"/>
      <c r="H22" s="134"/>
      <c r="I22" s="38"/>
      <c r="J22" s="134"/>
      <c r="K22" s="38"/>
      <c r="L22" s="134"/>
      <c r="M22" s="38"/>
      <c r="N22" s="134"/>
      <c r="O22" s="38"/>
      <c r="P22" s="134"/>
      <c r="Q22" s="38"/>
      <c r="R22" s="134"/>
      <c r="S22" s="38"/>
      <c r="T22" s="134"/>
      <c r="U22" s="38"/>
      <c r="V22" s="134"/>
      <c r="W22" s="38"/>
      <c r="X22" s="134"/>
      <c r="Y22" s="38"/>
      <c r="Z22" s="134"/>
      <c r="AA22" s="38"/>
      <c r="AB22" s="134"/>
      <c r="AC22" s="38"/>
      <c r="AD22" s="134"/>
      <c r="AE22" s="38"/>
      <c r="AF22" s="134"/>
      <c r="AG22" s="38"/>
      <c r="AH22" s="134"/>
      <c r="AI22" s="38"/>
      <c r="AJ22" s="134"/>
      <c r="AK22" s="38"/>
      <c r="AL22" s="134"/>
      <c r="AM22" s="38"/>
      <c r="AN22" s="134"/>
      <c r="AO22" s="38"/>
      <c r="AP22" s="134"/>
      <c r="AQ22" s="38"/>
      <c r="AR22" s="134"/>
      <c r="AS22" s="38"/>
      <c r="AT22" s="134"/>
      <c r="AU22" s="38"/>
      <c r="AV22" s="134"/>
      <c r="AW22" s="38"/>
      <c r="AX22" s="134"/>
      <c r="AY22" s="38"/>
      <c r="AZ22" s="134"/>
      <c r="BA22" s="38"/>
      <c r="BB22" s="134"/>
      <c r="BC22" s="38"/>
      <c r="BD22" s="134"/>
      <c r="BE22" s="38"/>
      <c r="BF22" s="134"/>
      <c r="BG22" s="38"/>
      <c r="BH22" s="134"/>
      <c r="BI22" s="127" t="str">
        <f t="shared" si="0"/>
        <v/>
      </c>
      <c r="BJ22" s="125" t="str">
        <f t="shared" si="1"/>
        <v/>
      </c>
      <c r="BK22" s="125" t="str">
        <f t="shared" si="2"/>
        <v/>
      </c>
      <c r="BL22" s="127" t="str">
        <f t="shared" si="3"/>
        <v/>
      </c>
      <c r="BM22" s="125" t="str">
        <f t="shared" si="4"/>
        <v/>
      </c>
      <c r="BN22" s="125" t="str">
        <f t="shared" si="5"/>
        <v/>
      </c>
      <c r="BO22" s="127" t="str">
        <f t="shared" si="6"/>
        <v/>
      </c>
      <c r="BP22" s="125" t="str">
        <f t="shared" si="7"/>
        <v/>
      </c>
      <c r="BQ22" s="125" t="str">
        <f t="shared" si="8"/>
        <v/>
      </c>
      <c r="BR22" s="127" t="str">
        <f t="shared" si="9"/>
        <v/>
      </c>
      <c r="BS22" s="125" t="str">
        <f t="shared" si="10"/>
        <v/>
      </c>
      <c r="BT22" s="125" t="str">
        <f t="shared" si="11"/>
        <v/>
      </c>
      <c r="BU22" s="127" t="str">
        <f t="shared" si="12"/>
        <v/>
      </c>
      <c r="BV22" s="125" t="str">
        <f t="shared" si="13"/>
        <v/>
      </c>
      <c r="BW22" s="125" t="str">
        <f t="shared" si="14"/>
        <v/>
      </c>
      <c r="BX22" s="127" t="str">
        <f t="shared" si="15"/>
        <v/>
      </c>
      <c r="BY22" s="125" t="str">
        <f t="shared" si="16"/>
        <v/>
      </c>
      <c r="BZ22" s="125" t="str">
        <f t="shared" si="17"/>
        <v/>
      </c>
      <c r="CA22" s="227"/>
      <c r="CB22" s="227"/>
      <c r="CC22" s="127" t="str">
        <f t="shared" si="18"/>
        <v/>
      </c>
      <c r="CD22" s="125" t="str">
        <f t="shared" si="19"/>
        <v/>
      </c>
      <c r="CE22" s="125" t="str">
        <f t="shared" si="20"/>
        <v/>
      </c>
      <c r="CF22" s="127" t="str">
        <f t="shared" si="21"/>
        <v/>
      </c>
      <c r="CG22" s="125" t="str">
        <f t="shared" si="22"/>
        <v/>
      </c>
      <c r="CH22" s="125" t="str">
        <f t="shared" si="23"/>
        <v/>
      </c>
      <c r="CI22" s="127" t="str">
        <f t="shared" si="24"/>
        <v/>
      </c>
      <c r="CJ22" s="125" t="str">
        <f t="shared" si="25"/>
        <v/>
      </c>
      <c r="CK22" s="125" t="str">
        <f t="shared" si="26"/>
        <v/>
      </c>
      <c r="CL22" s="127" t="str">
        <f t="shared" si="27"/>
        <v/>
      </c>
      <c r="CM22" s="125" t="str">
        <f t="shared" si="28"/>
        <v/>
      </c>
      <c r="CN22" s="125" t="str">
        <f t="shared" si="29"/>
        <v/>
      </c>
      <c r="CO22" s="127" t="str">
        <f t="shared" si="30"/>
        <v/>
      </c>
      <c r="CP22" s="125" t="str">
        <f t="shared" si="31"/>
        <v/>
      </c>
      <c r="CQ22" s="125" t="str">
        <f t="shared" si="32"/>
        <v/>
      </c>
      <c r="CR22" s="127" t="str">
        <f t="shared" si="33"/>
        <v/>
      </c>
      <c r="CS22" s="125" t="str">
        <f t="shared" si="34"/>
        <v/>
      </c>
      <c r="CT22" s="125" t="str">
        <f t="shared" si="35"/>
        <v/>
      </c>
      <c r="CU22" s="227"/>
      <c r="CV22" s="227"/>
    </row>
    <row r="23" spans="1:100" s="228" customFormat="1" ht="45" customHeight="1">
      <c r="A23" s="226">
        <f>'MAKLUMAT MURID'!A27</f>
        <v>15</v>
      </c>
      <c r="B23" s="225">
        <f>VLOOKUP(A23,'MAKLUMAT MURID'!$A$13:$I$52,2,FALSE)</f>
        <v>0</v>
      </c>
      <c r="C23" s="226" t="str">
        <f>VLOOKUP(A23,'MAKLUMAT MURID'!$A$13:$I$52,6,FALSE)</f>
        <v/>
      </c>
      <c r="D23" s="226">
        <f>VLOOKUP(A23,'MAKLUMAT MURID'!$A$13:$I$52,5,FALSE)</f>
        <v>0</v>
      </c>
      <c r="E23" s="38"/>
      <c r="F23" s="134"/>
      <c r="G23" s="38"/>
      <c r="H23" s="134"/>
      <c r="I23" s="38"/>
      <c r="J23" s="134"/>
      <c r="K23" s="38"/>
      <c r="L23" s="134"/>
      <c r="M23" s="38"/>
      <c r="N23" s="134"/>
      <c r="O23" s="38"/>
      <c r="P23" s="134"/>
      <c r="Q23" s="38"/>
      <c r="R23" s="134"/>
      <c r="S23" s="38"/>
      <c r="T23" s="134"/>
      <c r="U23" s="38"/>
      <c r="V23" s="134"/>
      <c r="W23" s="38"/>
      <c r="X23" s="134"/>
      <c r="Y23" s="38"/>
      <c r="Z23" s="134"/>
      <c r="AA23" s="38"/>
      <c r="AB23" s="134"/>
      <c r="AC23" s="38"/>
      <c r="AD23" s="134"/>
      <c r="AE23" s="38"/>
      <c r="AF23" s="134"/>
      <c r="AG23" s="38"/>
      <c r="AH23" s="134"/>
      <c r="AI23" s="38"/>
      <c r="AJ23" s="134"/>
      <c r="AK23" s="38"/>
      <c r="AL23" s="134"/>
      <c r="AM23" s="38"/>
      <c r="AN23" s="134"/>
      <c r="AO23" s="38"/>
      <c r="AP23" s="134"/>
      <c r="AQ23" s="38"/>
      <c r="AR23" s="134"/>
      <c r="AS23" s="38"/>
      <c r="AT23" s="134"/>
      <c r="AU23" s="38"/>
      <c r="AV23" s="134"/>
      <c r="AW23" s="38"/>
      <c r="AX23" s="134"/>
      <c r="AY23" s="38"/>
      <c r="AZ23" s="134"/>
      <c r="BA23" s="38"/>
      <c r="BB23" s="134"/>
      <c r="BC23" s="38"/>
      <c r="BD23" s="134"/>
      <c r="BE23" s="38"/>
      <c r="BF23" s="134"/>
      <c r="BG23" s="38"/>
      <c r="BH23" s="134"/>
      <c r="BI23" s="127" t="str">
        <f t="shared" si="0"/>
        <v/>
      </c>
      <c r="BJ23" s="125" t="str">
        <f t="shared" si="1"/>
        <v/>
      </c>
      <c r="BK23" s="125" t="str">
        <f t="shared" si="2"/>
        <v/>
      </c>
      <c r="BL23" s="127" t="str">
        <f t="shared" si="3"/>
        <v/>
      </c>
      <c r="BM23" s="125" t="str">
        <f t="shared" si="4"/>
        <v/>
      </c>
      <c r="BN23" s="125" t="str">
        <f t="shared" si="5"/>
        <v/>
      </c>
      <c r="BO23" s="127" t="str">
        <f t="shared" si="6"/>
        <v/>
      </c>
      <c r="BP23" s="125" t="str">
        <f t="shared" si="7"/>
        <v/>
      </c>
      <c r="BQ23" s="125" t="str">
        <f t="shared" si="8"/>
        <v/>
      </c>
      <c r="BR23" s="127" t="str">
        <f t="shared" si="9"/>
        <v/>
      </c>
      <c r="BS23" s="125" t="str">
        <f t="shared" si="10"/>
        <v/>
      </c>
      <c r="BT23" s="125" t="str">
        <f t="shared" si="11"/>
        <v/>
      </c>
      <c r="BU23" s="127" t="str">
        <f t="shared" si="12"/>
        <v/>
      </c>
      <c r="BV23" s="125" t="str">
        <f t="shared" si="13"/>
        <v/>
      </c>
      <c r="BW23" s="125" t="str">
        <f t="shared" si="14"/>
        <v/>
      </c>
      <c r="BX23" s="127" t="str">
        <f t="shared" si="15"/>
        <v/>
      </c>
      <c r="BY23" s="125" t="str">
        <f t="shared" si="16"/>
        <v/>
      </c>
      <c r="BZ23" s="125" t="str">
        <f t="shared" si="17"/>
        <v/>
      </c>
      <c r="CA23" s="227"/>
      <c r="CB23" s="227"/>
      <c r="CC23" s="127" t="str">
        <f t="shared" si="18"/>
        <v/>
      </c>
      <c r="CD23" s="125" t="str">
        <f t="shared" si="19"/>
        <v/>
      </c>
      <c r="CE23" s="125" t="str">
        <f t="shared" si="20"/>
        <v/>
      </c>
      <c r="CF23" s="127" t="str">
        <f t="shared" si="21"/>
        <v/>
      </c>
      <c r="CG23" s="125" t="str">
        <f t="shared" si="22"/>
        <v/>
      </c>
      <c r="CH23" s="125" t="str">
        <f t="shared" si="23"/>
        <v/>
      </c>
      <c r="CI23" s="127" t="str">
        <f t="shared" si="24"/>
        <v/>
      </c>
      <c r="CJ23" s="125" t="str">
        <f t="shared" si="25"/>
        <v/>
      </c>
      <c r="CK23" s="125" t="str">
        <f t="shared" si="26"/>
        <v/>
      </c>
      <c r="CL23" s="127" t="str">
        <f t="shared" si="27"/>
        <v/>
      </c>
      <c r="CM23" s="125" t="str">
        <f t="shared" si="28"/>
        <v/>
      </c>
      <c r="CN23" s="125" t="str">
        <f t="shared" si="29"/>
        <v/>
      </c>
      <c r="CO23" s="127" t="str">
        <f t="shared" si="30"/>
        <v/>
      </c>
      <c r="CP23" s="125" t="str">
        <f t="shared" si="31"/>
        <v/>
      </c>
      <c r="CQ23" s="125" t="str">
        <f t="shared" si="32"/>
        <v/>
      </c>
      <c r="CR23" s="127" t="str">
        <f t="shared" si="33"/>
        <v/>
      </c>
      <c r="CS23" s="125" t="str">
        <f t="shared" si="34"/>
        <v/>
      </c>
      <c r="CT23" s="125" t="str">
        <f t="shared" si="35"/>
        <v/>
      </c>
      <c r="CU23" s="227"/>
      <c r="CV23" s="227"/>
    </row>
    <row r="24" spans="1:100" s="228" customFormat="1" ht="45" customHeight="1">
      <c r="A24" s="226">
        <f>'MAKLUMAT MURID'!A28</f>
        <v>16</v>
      </c>
      <c r="B24" s="225">
        <f>VLOOKUP(A24,'MAKLUMAT MURID'!$A$13:$I$52,2,FALSE)</f>
        <v>0</v>
      </c>
      <c r="C24" s="226" t="str">
        <f>VLOOKUP(A24,'MAKLUMAT MURID'!$A$13:$I$52,6,FALSE)</f>
        <v/>
      </c>
      <c r="D24" s="226">
        <f>VLOOKUP(A24,'MAKLUMAT MURID'!$A$13:$I$52,5,FALSE)</f>
        <v>0</v>
      </c>
      <c r="E24" s="38"/>
      <c r="F24" s="134"/>
      <c r="G24" s="38"/>
      <c r="H24" s="134"/>
      <c r="I24" s="38"/>
      <c r="J24" s="134"/>
      <c r="K24" s="38"/>
      <c r="L24" s="134"/>
      <c r="M24" s="38"/>
      <c r="N24" s="134"/>
      <c r="O24" s="38"/>
      <c r="P24" s="134"/>
      <c r="Q24" s="38"/>
      <c r="R24" s="134"/>
      <c r="S24" s="38"/>
      <c r="T24" s="134"/>
      <c r="U24" s="38"/>
      <c r="V24" s="134"/>
      <c r="W24" s="38"/>
      <c r="X24" s="134"/>
      <c r="Y24" s="38"/>
      <c r="Z24" s="134"/>
      <c r="AA24" s="38"/>
      <c r="AB24" s="134"/>
      <c r="AC24" s="38"/>
      <c r="AD24" s="134"/>
      <c r="AE24" s="38"/>
      <c r="AF24" s="134"/>
      <c r="AG24" s="38"/>
      <c r="AH24" s="134"/>
      <c r="AI24" s="38"/>
      <c r="AJ24" s="134"/>
      <c r="AK24" s="38"/>
      <c r="AL24" s="134"/>
      <c r="AM24" s="38"/>
      <c r="AN24" s="134"/>
      <c r="AO24" s="38"/>
      <c r="AP24" s="134"/>
      <c r="AQ24" s="38"/>
      <c r="AR24" s="134"/>
      <c r="AS24" s="38"/>
      <c r="AT24" s="134"/>
      <c r="AU24" s="38"/>
      <c r="AV24" s="134"/>
      <c r="AW24" s="38"/>
      <c r="AX24" s="134"/>
      <c r="AY24" s="38"/>
      <c r="AZ24" s="134"/>
      <c r="BA24" s="38"/>
      <c r="BB24" s="134"/>
      <c r="BC24" s="38"/>
      <c r="BD24" s="134"/>
      <c r="BE24" s="38"/>
      <c r="BF24" s="134"/>
      <c r="BG24" s="38"/>
      <c r="BH24" s="134"/>
      <c r="BI24" s="127" t="str">
        <f t="shared" si="0"/>
        <v/>
      </c>
      <c r="BJ24" s="125" t="str">
        <f t="shared" si="1"/>
        <v/>
      </c>
      <c r="BK24" s="125" t="str">
        <f t="shared" si="2"/>
        <v/>
      </c>
      <c r="BL24" s="127" t="str">
        <f t="shared" si="3"/>
        <v/>
      </c>
      <c r="BM24" s="125" t="str">
        <f t="shared" si="4"/>
        <v/>
      </c>
      <c r="BN24" s="125" t="str">
        <f t="shared" si="5"/>
        <v/>
      </c>
      <c r="BO24" s="127" t="str">
        <f t="shared" si="6"/>
        <v/>
      </c>
      <c r="BP24" s="125" t="str">
        <f t="shared" si="7"/>
        <v/>
      </c>
      <c r="BQ24" s="125" t="str">
        <f t="shared" si="8"/>
        <v/>
      </c>
      <c r="BR24" s="127" t="str">
        <f t="shared" si="9"/>
        <v/>
      </c>
      <c r="BS24" s="125" t="str">
        <f t="shared" si="10"/>
        <v/>
      </c>
      <c r="BT24" s="125" t="str">
        <f t="shared" si="11"/>
        <v/>
      </c>
      <c r="BU24" s="127" t="str">
        <f t="shared" si="12"/>
        <v/>
      </c>
      <c r="BV24" s="125" t="str">
        <f t="shared" si="13"/>
        <v/>
      </c>
      <c r="BW24" s="125" t="str">
        <f t="shared" si="14"/>
        <v/>
      </c>
      <c r="BX24" s="127" t="str">
        <f t="shared" si="15"/>
        <v/>
      </c>
      <c r="BY24" s="125" t="str">
        <f t="shared" si="16"/>
        <v/>
      </c>
      <c r="BZ24" s="125" t="str">
        <f t="shared" si="17"/>
        <v/>
      </c>
      <c r="CA24" s="227"/>
      <c r="CB24" s="227"/>
      <c r="CC24" s="127" t="str">
        <f t="shared" si="18"/>
        <v/>
      </c>
      <c r="CD24" s="125" t="str">
        <f t="shared" si="19"/>
        <v/>
      </c>
      <c r="CE24" s="125" t="str">
        <f t="shared" si="20"/>
        <v/>
      </c>
      <c r="CF24" s="127" t="str">
        <f t="shared" si="21"/>
        <v/>
      </c>
      <c r="CG24" s="125" t="str">
        <f t="shared" si="22"/>
        <v/>
      </c>
      <c r="CH24" s="125" t="str">
        <f t="shared" si="23"/>
        <v/>
      </c>
      <c r="CI24" s="127" t="str">
        <f t="shared" si="24"/>
        <v/>
      </c>
      <c r="CJ24" s="125" t="str">
        <f t="shared" si="25"/>
        <v/>
      </c>
      <c r="CK24" s="125" t="str">
        <f t="shared" si="26"/>
        <v/>
      </c>
      <c r="CL24" s="127" t="str">
        <f t="shared" si="27"/>
        <v/>
      </c>
      <c r="CM24" s="125" t="str">
        <f t="shared" si="28"/>
        <v/>
      </c>
      <c r="CN24" s="125" t="str">
        <f t="shared" si="29"/>
        <v/>
      </c>
      <c r="CO24" s="127" t="str">
        <f t="shared" si="30"/>
        <v/>
      </c>
      <c r="CP24" s="125" t="str">
        <f t="shared" si="31"/>
        <v/>
      </c>
      <c r="CQ24" s="125" t="str">
        <f t="shared" si="32"/>
        <v/>
      </c>
      <c r="CR24" s="127" t="str">
        <f t="shared" si="33"/>
        <v/>
      </c>
      <c r="CS24" s="125" t="str">
        <f t="shared" si="34"/>
        <v/>
      </c>
      <c r="CT24" s="125" t="str">
        <f t="shared" si="35"/>
        <v/>
      </c>
      <c r="CU24" s="227"/>
      <c r="CV24" s="227"/>
    </row>
    <row r="25" spans="1:100" s="228" customFormat="1" ht="45" customHeight="1">
      <c r="A25" s="226">
        <f>'MAKLUMAT MURID'!A29</f>
        <v>17</v>
      </c>
      <c r="B25" s="225">
        <f>VLOOKUP(A25,'MAKLUMAT MURID'!$A$13:$I$52,2,FALSE)</f>
        <v>0</v>
      </c>
      <c r="C25" s="226" t="str">
        <f>VLOOKUP(A25,'MAKLUMAT MURID'!$A$13:$I$52,6,FALSE)</f>
        <v/>
      </c>
      <c r="D25" s="226">
        <f>VLOOKUP(A25,'MAKLUMAT MURID'!$A$13:$I$52,5,FALSE)</f>
        <v>0</v>
      </c>
      <c r="E25" s="38"/>
      <c r="F25" s="134"/>
      <c r="G25" s="38"/>
      <c r="H25" s="134"/>
      <c r="I25" s="38"/>
      <c r="J25" s="134"/>
      <c r="K25" s="38"/>
      <c r="L25" s="134"/>
      <c r="M25" s="38"/>
      <c r="N25" s="134"/>
      <c r="O25" s="38"/>
      <c r="P25" s="134"/>
      <c r="Q25" s="38"/>
      <c r="R25" s="134"/>
      <c r="S25" s="38"/>
      <c r="T25" s="134"/>
      <c r="U25" s="38"/>
      <c r="V25" s="134"/>
      <c r="W25" s="38"/>
      <c r="X25" s="134"/>
      <c r="Y25" s="38"/>
      <c r="Z25" s="134"/>
      <c r="AA25" s="38"/>
      <c r="AB25" s="134"/>
      <c r="AC25" s="38"/>
      <c r="AD25" s="134"/>
      <c r="AE25" s="38"/>
      <c r="AF25" s="134"/>
      <c r="AG25" s="38"/>
      <c r="AH25" s="134"/>
      <c r="AI25" s="38"/>
      <c r="AJ25" s="134"/>
      <c r="AK25" s="38"/>
      <c r="AL25" s="134"/>
      <c r="AM25" s="38"/>
      <c r="AN25" s="134"/>
      <c r="AO25" s="38"/>
      <c r="AP25" s="134"/>
      <c r="AQ25" s="38"/>
      <c r="AR25" s="134"/>
      <c r="AS25" s="38"/>
      <c r="AT25" s="134"/>
      <c r="AU25" s="38"/>
      <c r="AV25" s="134"/>
      <c r="AW25" s="38"/>
      <c r="AX25" s="134"/>
      <c r="AY25" s="38"/>
      <c r="AZ25" s="134"/>
      <c r="BA25" s="38"/>
      <c r="BB25" s="134"/>
      <c r="BC25" s="38"/>
      <c r="BD25" s="134"/>
      <c r="BE25" s="38"/>
      <c r="BF25" s="134"/>
      <c r="BG25" s="38"/>
      <c r="BH25" s="134"/>
      <c r="BI25" s="127" t="str">
        <f t="shared" si="0"/>
        <v/>
      </c>
      <c r="BJ25" s="125" t="str">
        <f t="shared" si="1"/>
        <v/>
      </c>
      <c r="BK25" s="125" t="str">
        <f t="shared" si="2"/>
        <v/>
      </c>
      <c r="BL25" s="127" t="str">
        <f t="shared" si="3"/>
        <v/>
      </c>
      <c r="BM25" s="125" t="str">
        <f t="shared" si="4"/>
        <v/>
      </c>
      <c r="BN25" s="125" t="str">
        <f t="shared" si="5"/>
        <v/>
      </c>
      <c r="BO25" s="127" t="str">
        <f t="shared" si="6"/>
        <v/>
      </c>
      <c r="BP25" s="125" t="str">
        <f t="shared" si="7"/>
        <v/>
      </c>
      <c r="BQ25" s="125" t="str">
        <f t="shared" si="8"/>
        <v/>
      </c>
      <c r="BR25" s="127" t="str">
        <f t="shared" si="9"/>
        <v/>
      </c>
      <c r="BS25" s="125" t="str">
        <f t="shared" si="10"/>
        <v/>
      </c>
      <c r="BT25" s="125" t="str">
        <f t="shared" si="11"/>
        <v/>
      </c>
      <c r="BU25" s="127" t="str">
        <f t="shared" si="12"/>
        <v/>
      </c>
      <c r="BV25" s="125" t="str">
        <f t="shared" si="13"/>
        <v/>
      </c>
      <c r="BW25" s="125" t="str">
        <f t="shared" si="14"/>
        <v/>
      </c>
      <c r="BX25" s="127" t="str">
        <f t="shared" si="15"/>
        <v/>
      </c>
      <c r="BY25" s="125" t="str">
        <f t="shared" si="16"/>
        <v/>
      </c>
      <c r="BZ25" s="125" t="str">
        <f t="shared" si="17"/>
        <v/>
      </c>
      <c r="CA25" s="227"/>
      <c r="CB25" s="227"/>
      <c r="CC25" s="127" t="str">
        <f t="shared" si="18"/>
        <v/>
      </c>
      <c r="CD25" s="125" t="str">
        <f t="shared" si="19"/>
        <v/>
      </c>
      <c r="CE25" s="125" t="str">
        <f t="shared" si="20"/>
        <v/>
      </c>
      <c r="CF25" s="127" t="str">
        <f t="shared" si="21"/>
        <v/>
      </c>
      <c r="CG25" s="125" t="str">
        <f t="shared" si="22"/>
        <v/>
      </c>
      <c r="CH25" s="125" t="str">
        <f t="shared" si="23"/>
        <v/>
      </c>
      <c r="CI25" s="127" t="str">
        <f t="shared" si="24"/>
        <v/>
      </c>
      <c r="CJ25" s="125" t="str">
        <f t="shared" si="25"/>
        <v/>
      </c>
      <c r="CK25" s="125" t="str">
        <f t="shared" si="26"/>
        <v/>
      </c>
      <c r="CL25" s="127" t="str">
        <f t="shared" si="27"/>
        <v/>
      </c>
      <c r="CM25" s="125" t="str">
        <f t="shared" si="28"/>
        <v/>
      </c>
      <c r="CN25" s="125" t="str">
        <f t="shared" si="29"/>
        <v/>
      </c>
      <c r="CO25" s="127" t="str">
        <f t="shared" si="30"/>
        <v/>
      </c>
      <c r="CP25" s="125" t="str">
        <f t="shared" si="31"/>
        <v/>
      </c>
      <c r="CQ25" s="125" t="str">
        <f t="shared" si="32"/>
        <v/>
      </c>
      <c r="CR25" s="127" t="str">
        <f t="shared" si="33"/>
        <v/>
      </c>
      <c r="CS25" s="125" t="str">
        <f t="shared" si="34"/>
        <v/>
      </c>
      <c r="CT25" s="125" t="str">
        <f t="shared" si="35"/>
        <v/>
      </c>
      <c r="CU25" s="227"/>
      <c r="CV25" s="227"/>
    </row>
    <row r="26" spans="1:100" s="228" customFormat="1" ht="45" customHeight="1">
      <c r="A26" s="226">
        <f>'MAKLUMAT MURID'!A30</f>
        <v>18</v>
      </c>
      <c r="B26" s="225">
        <f>VLOOKUP(A26,'MAKLUMAT MURID'!$A$13:$I$52,2,FALSE)</f>
        <v>0</v>
      </c>
      <c r="C26" s="226" t="str">
        <f>VLOOKUP(A26,'MAKLUMAT MURID'!$A$13:$I$52,6,FALSE)</f>
        <v/>
      </c>
      <c r="D26" s="226">
        <f>VLOOKUP(A26,'MAKLUMAT MURID'!$A$13:$I$52,5,FALSE)</f>
        <v>0</v>
      </c>
      <c r="E26" s="38"/>
      <c r="F26" s="134"/>
      <c r="G26" s="38"/>
      <c r="H26" s="134"/>
      <c r="I26" s="38"/>
      <c r="J26" s="134"/>
      <c r="K26" s="38"/>
      <c r="L26" s="134"/>
      <c r="M26" s="38"/>
      <c r="N26" s="134"/>
      <c r="O26" s="38"/>
      <c r="P26" s="134"/>
      <c r="Q26" s="38"/>
      <c r="R26" s="134"/>
      <c r="S26" s="38"/>
      <c r="T26" s="134"/>
      <c r="U26" s="38"/>
      <c r="V26" s="134"/>
      <c r="W26" s="38"/>
      <c r="X26" s="134"/>
      <c r="Y26" s="38"/>
      <c r="Z26" s="134"/>
      <c r="AA26" s="38"/>
      <c r="AB26" s="134"/>
      <c r="AC26" s="38"/>
      <c r="AD26" s="134"/>
      <c r="AE26" s="38"/>
      <c r="AF26" s="134"/>
      <c r="AG26" s="38"/>
      <c r="AH26" s="134"/>
      <c r="AI26" s="38"/>
      <c r="AJ26" s="134"/>
      <c r="AK26" s="38"/>
      <c r="AL26" s="134"/>
      <c r="AM26" s="38"/>
      <c r="AN26" s="134"/>
      <c r="AO26" s="38"/>
      <c r="AP26" s="134"/>
      <c r="AQ26" s="38"/>
      <c r="AR26" s="134"/>
      <c r="AS26" s="38"/>
      <c r="AT26" s="134"/>
      <c r="AU26" s="38"/>
      <c r="AV26" s="134"/>
      <c r="AW26" s="38"/>
      <c r="AX26" s="134"/>
      <c r="AY26" s="38"/>
      <c r="AZ26" s="134"/>
      <c r="BA26" s="38"/>
      <c r="BB26" s="134"/>
      <c r="BC26" s="38"/>
      <c r="BD26" s="134"/>
      <c r="BE26" s="38"/>
      <c r="BF26" s="134"/>
      <c r="BG26" s="38"/>
      <c r="BH26" s="134"/>
      <c r="BI26" s="127" t="str">
        <f t="shared" si="0"/>
        <v/>
      </c>
      <c r="BJ26" s="125" t="str">
        <f t="shared" si="1"/>
        <v/>
      </c>
      <c r="BK26" s="125" t="str">
        <f t="shared" si="2"/>
        <v/>
      </c>
      <c r="BL26" s="127" t="str">
        <f t="shared" si="3"/>
        <v/>
      </c>
      <c r="BM26" s="125" t="str">
        <f t="shared" si="4"/>
        <v/>
      </c>
      <c r="BN26" s="125" t="str">
        <f t="shared" si="5"/>
        <v/>
      </c>
      <c r="BO26" s="127" t="str">
        <f t="shared" si="6"/>
        <v/>
      </c>
      <c r="BP26" s="125" t="str">
        <f t="shared" si="7"/>
        <v/>
      </c>
      <c r="BQ26" s="125" t="str">
        <f t="shared" si="8"/>
        <v/>
      </c>
      <c r="BR26" s="127" t="str">
        <f t="shared" si="9"/>
        <v/>
      </c>
      <c r="BS26" s="125" t="str">
        <f t="shared" si="10"/>
        <v/>
      </c>
      <c r="BT26" s="125" t="str">
        <f t="shared" si="11"/>
        <v/>
      </c>
      <c r="BU26" s="127" t="str">
        <f t="shared" si="12"/>
        <v/>
      </c>
      <c r="BV26" s="125" t="str">
        <f t="shared" si="13"/>
        <v/>
      </c>
      <c r="BW26" s="125" t="str">
        <f t="shared" si="14"/>
        <v/>
      </c>
      <c r="BX26" s="127" t="str">
        <f t="shared" si="15"/>
        <v/>
      </c>
      <c r="BY26" s="125" t="str">
        <f t="shared" si="16"/>
        <v/>
      </c>
      <c r="BZ26" s="125" t="str">
        <f t="shared" si="17"/>
        <v/>
      </c>
      <c r="CA26" s="227"/>
      <c r="CB26" s="227"/>
      <c r="CC26" s="127" t="str">
        <f t="shared" si="18"/>
        <v/>
      </c>
      <c r="CD26" s="125" t="str">
        <f t="shared" si="19"/>
        <v/>
      </c>
      <c r="CE26" s="125" t="str">
        <f t="shared" si="20"/>
        <v/>
      </c>
      <c r="CF26" s="127" t="str">
        <f t="shared" si="21"/>
        <v/>
      </c>
      <c r="CG26" s="125" t="str">
        <f t="shared" si="22"/>
        <v/>
      </c>
      <c r="CH26" s="125" t="str">
        <f t="shared" si="23"/>
        <v/>
      </c>
      <c r="CI26" s="127" t="str">
        <f t="shared" si="24"/>
        <v/>
      </c>
      <c r="CJ26" s="125" t="str">
        <f t="shared" si="25"/>
        <v/>
      </c>
      <c r="CK26" s="125" t="str">
        <f t="shared" si="26"/>
        <v/>
      </c>
      <c r="CL26" s="127" t="str">
        <f t="shared" si="27"/>
        <v/>
      </c>
      <c r="CM26" s="125" t="str">
        <f t="shared" si="28"/>
        <v/>
      </c>
      <c r="CN26" s="125" t="str">
        <f t="shared" si="29"/>
        <v/>
      </c>
      <c r="CO26" s="127" t="str">
        <f t="shared" si="30"/>
        <v/>
      </c>
      <c r="CP26" s="125" t="str">
        <f t="shared" si="31"/>
        <v/>
      </c>
      <c r="CQ26" s="125" t="str">
        <f t="shared" si="32"/>
        <v/>
      </c>
      <c r="CR26" s="127" t="str">
        <f t="shared" si="33"/>
        <v/>
      </c>
      <c r="CS26" s="125" t="str">
        <f t="shared" si="34"/>
        <v/>
      </c>
      <c r="CT26" s="125" t="str">
        <f t="shared" si="35"/>
        <v/>
      </c>
      <c r="CU26" s="227"/>
      <c r="CV26" s="227"/>
    </row>
    <row r="27" spans="1:100" s="228" customFormat="1" ht="45" customHeight="1">
      <c r="A27" s="226">
        <f>'MAKLUMAT MURID'!A31</f>
        <v>19</v>
      </c>
      <c r="B27" s="225">
        <f>VLOOKUP(A27,'MAKLUMAT MURID'!$A$13:$I$52,2,FALSE)</f>
        <v>0</v>
      </c>
      <c r="C27" s="226" t="str">
        <f>VLOOKUP(A27,'MAKLUMAT MURID'!$A$13:$I$52,6,FALSE)</f>
        <v/>
      </c>
      <c r="D27" s="226">
        <f>VLOOKUP(A27,'MAKLUMAT MURID'!$A$13:$I$52,5,FALSE)</f>
        <v>0</v>
      </c>
      <c r="E27" s="38"/>
      <c r="F27" s="134"/>
      <c r="G27" s="38"/>
      <c r="H27" s="134"/>
      <c r="I27" s="38"/>
      <c r="J27" s="134"/>
      <c r="K27" s="38"/>
      <c r="L27" s="134"/>
      <c r="M27" s="38"/>
      <c r="N27" s="134"/>
      <c r="O27" s="38"/>
      <c r="P27" s="134"/>
      <c r="Q27" s="38"/>
      <c r="R27" s="134"/>
      <c r="S27" s="38"/>
      <c r="T27" s="134"/>
      <c r="U27" s="38"/>
      <c r="V27" s="134"/>
      <c r="W27" s="38"/>
      <c r="X27" s="134"/>
      <c r="Y27" s="38"/>
      <c r="Z27" s="134"/>
      <c r="AA27" s="38"/>
      <c r="AB27" s="134"/>
      <c r="AC27" s="38"/>
      <c r="AD27" s="134"/>
      <c r="AE27" s="38"/>
      <c r="AF27" s="134"/>
      <c r="AG27" s="38"/>
      <c r="AH27" s="134"/>
      <c r="AI27" s="38"/>
      <c r="AJ27" s="134"/>
      <c r="AK27" s="38"/>
      <c r="AL27" s="134"/>
      <c r="AM27" s="38"/>
      <c r="AN27" s="134"/>
      <c r="AO27" s="38"/>
      <c r="AP27" s="134"/>
      <c r="AQ27" s="38"/>
      <c r="AR27" s="134"/>
      <c r="AS27" s="38"/>
      <c r="AT27" s="134"/>
      <c r="AU27" s="38"/>
      <c r="AV27" s="134"/>
      <c r="AW27" s="38"/>
      <c r="AX27" s="134"/>
      <c r="AY27" s="38"/>
      <c r="AZ27" s="134"/>
      <c r="BA27" s="38"/>
      <c r="BB27" s="134"/>
      <c r="BC27" s="38"/>
      <c r="BD27" s="134"/>
      <c r="BE27" s="38"/>
      <c r="BF27" s="134"/>
      <c r="BG27" s="38"/>
      <c r="BH27" s="134"/>
      <c r="BI27" s="127" t="str">
        <f t="shared" si="0"/>
        <v/>
      </c>
      <c r="BJ27" s="125" t="str">
        <f t="shared" si="1"/>
        <v/>
      </c>
      <c r="BK27" s="125" t="str">
        <f t="shared" si="2"/>
        <v/>
      </c>
      <c r="BL27" s="127" t="str">
        <f t="shared" si="3"/>
        <v/>
      </c>
      <c r="BM27" s="125" t="str">
        <f t="shared" si="4"/>
        <v/>
      </c>
      <c r="BN27" s="125" t="str">
        <f t="shared" si="5"/>
        <v/>
      </c>
      <c r="BO27" s="127" t="str">
        <f t="shared" si="6"/>
        <v/>
      </c>
      <c r="BP27" s="125" t="str">
        <f t="shared" si="7"/>
        <v/>
      </c>
      <c r="BQ27" s="125" t="str">
        <f t="shared" si="8"/>
        <v/>
      </c>
      <c r="BR27" s="127" t="str">
        <f t="shared" si="9"/>
        <v/>
      </c>
      <c r="BS27" s="125" t="str">
        <f t="shared" si="10"/>
        <v/>
      </c>
      <c r="BT27" s="125" t="str">
        <f t="shared" si="11"/>
        <v/>
      </c>
      <c r="BU27" s="127" t="str">
        <f t="shared" si="12"/>
        <v/>
      </c>
      <c r="BV27" s="125" t="str">
        <f t="shared" si="13"/>
        <v/>
      </c>
      <c r="BW27" s="125" t="str">
        <f t="shared" si="14"/>
        <v/>
      </c>
      <c r="BX27" s="127" t="str">
        <f t="shared" si="15"/>
        <v/>
      </c>
      <c r="BY27" s="125" t="str">
        <f t="shared" si="16"/>
        <v/>
      </c>
      <c r="BZ27" s="125" t="str">
        <f t="shared" si="17"/>
        <v/>
      </c>
      <c r="CA27" s="227"/>
      <c r="CB27" s="227"/>
      <c r="CC27" s="127" t="str">
        <f t="shared" si="18"/>
        <v/>
      </c>
      <c r="CD27" s="125" t="str">
        <f t="shared" si="19"/>
        <v/>
      </c>
      <c r="CE27" s="125" t="str">
        <f t="shared" si="20"/>
        <v/>
      </c>
      <c r="CF27" s="127" t="str">
        <f t="shared" si="21"/>
        <v/>
      </c>
      <c r="CG27" s="125" t="str">
        <f t="shared" si="22"/>
        <v/>
      </c>
      <c r="CH27" s="125" t="str">
        <f t="shared" si="23"/>
        <v/>
      </c>
      <c r="CI27" s="127" t="str">
        <f t="shared" si="24"/>
        <v/>
      </c>
      <c r="CJ27" s="125" t="str">
        <f t="shared" si="25"/>
        <v/>
      </c>
      <c r="CK27" s="125" t="str">
        <f t="shared" si="26"/>
        <v/>
      </c>
      <c r="CL27" s="127" t="str">
        <f t="shared" si="27"/>
        <v/>
      </c>
      <c r="CM27" s="125" t="str">
        <f t="shared" si="28"/>
        <v/>
      </c>
      <c r="CN27" s="125" t="str">
        <f t="shared" si="29"/>
        <v/>
      </c>
      <c r="CO27" s="127" t="str">
        <f t="shared" si="30"/>
        <v/>
      </c>
      <c r="CP27" s="125" t="str">
        <f t="shared" si="31"/>
        <v/>
      </c>
      <c r="CQ27" s="125" t="str">
        <f t="shared" si="32"/>
        <v/>
      </c>
      <c r="CR27" s="127" t="str">
        <f t="shared" si="33"/>
        <v/>
      </c>
      <c r="CS27" s="125" t="str">
        <f t="shared" si="34"/>
        <v/>
      </c>
      <c r="CT27" s="125" t="str">
        <f t="shared" si="35"/>
        <v/>
      </c>
      <c r="CU27" s="227"/>
      <c r="CV27" s="227"/>
    </row>
    <row r="28" spans="1:100" s="228" customFormat="1" ht="45" customHeight="1">
      <c r="A28" s="226">
        <f>'MAKLUMAT MURID'!A32</f>
        <v>20</v>
      </c>
      <c r="B28" s="225">
        <f>VLOOKUP(A28,'MAKLUMAT MURID'!$A$13:$I$52,2,FALSE)</f>
        <v>0</v>
      </c>
      <c r="C28" s="226" t="str">
        <f>VLOOKUP(A28,'MAKLUMAT MURID'!$A$13:$I$52,6,FALSE)</f>
        <v/>
      </c>
      <c r="D28" s="226">
        <f>VLOOKUP(A28,'MAKLUMAT MURID'!$A$13:$I$52,5,FALSE)</f>
        <v>0</v>
      </c>
      <c r="E28" s="38"/>
      <c r="F28" s="134"/>
      <c r="G28" s="38"/>
      <c r="H28" s="134"/>
      <c r="I28" s="38"/>
      <c r="J28" s="134"/>
      <c r="K28" s="38"/>
      <c r="L28" s="134"/>
      <c r="M28" s="38"/>
      <c r="N28" s="134"/>
      <c r="O28" s="38"/>
      <c r="P28" s="134"/>
      <c r="Q28" s="38"/>
      <c r="R28" s="134"/>
      <c r="S28" s="38"/>
      <c r="T28" s="134"/>
      <c r="U28" s="38"/>
      <c r="V28" s="134"/>
      <c r="W28" s="38"/>
      <c r="X28" s="134"/>
      <c r="Y28" s="38"/>
      <c r="Z28" s="134"/>
      <c r="AA28" s="38"/>
      <c r="AB28" s="134"/>
      <c r="AC28" s="38"/>
      <c r="AD28" s="134"/>
      <c r="AE28" s="38"/>
      <c r="AF28" s="134"/>
      <c r="AG28" s="38"/>
      <c r="AH28" s="134"/>
      <c r="AI28" s="38"/>
      <c r="AJ28" s="134"/>
      <c r="AK28" s="38"/>
      <c r="AL28" s="134"/>
      <c r="AM28" s="38"/>
      <c r="AN28" s="134"/>
      <c r="AO28" s="38"/>
      <c r="AP28" s="134"/>
      <c r="AQ28" s="38"/>
      <c r="AR28" s="134"/>
      <c r="AS28" s="38"/>
      <c r="AT28" s="134"/>
      <c r="AU28" s="38"/>
      <c r="AV28" s="134"/>
      <c r="AW28" s="38"/>
      <c r="AX28" s="134"/>
      <c r="AY28" s="38"/>
      <c r="AZ28" s="134"/>
      <c r="BA28" s="38"/>
      <c r="BB28" s="134"/>
      <c r="BC28" s="38"/>
      <c r="BD28" s="134"/>
      <c r="BE28" s="38"/>
      <c r="BF28" s="134"/>
      <c r="BG28" s="38"/>
      <c r="BH28" s="134"/>
      <c r="BI28" s="127" t="str">
        <f t="shared" si="0"/>
        <v/>
      </c>
      <c r="BJ28" s="125" t="str">
        <f t="shared" si="1"/>
        <v/>
      </c>
      <c r="BK28" s="125" t="str">
        <f t="shared" si="2"/>
        <v/>
      </c>
      <c r="BL28" s="127" t="str">
        <f t="shared" si="3"/>
        <v/>
      </c>
      <c r="BM28" s="125" t="str">
        <f t="shared" si="4"/>
        <v/>
      </c>
      <c r="BN28" s="125" t="str">
        <f t="shared" si="5"/>
        <v/>
      </c>
      <c r="BO28" s="127" t="str">
        <f t="shared" si="6"/>
        <v/>
      </c>
      <c r="BP28" s="125" t="str">
        <f t="shared" si="7"/>
        <v/>
      </c>
      <c r="BQ28" s="125" t="str">
        <f t="shared" si="8"/>
        <v/>
      </c>
      <c r="BR28" s="127" t="str">
        <f t="shared" si="9"/>
        <v/>
      </c>
      <c r="BS28" s="125" t="str">
        <f t="shared" si="10"/>
        <v/>
      </c>
      <c r="BT28" s="125" t="str">
        <f t="shared" si="11"/>
        <v/>
      </c>
      <c r="BU28" s="127" t="str">
        <f t="shared" si="12"/>
        <v/>
      </c>
      <c r="BV28" s="125" t="str">
        <f t="shared" si="13"/>
        <v/>
      </c>
      <c r="BW28" s="125" t="str">
        <f t="shared" si="14"/>
        <v/>
      </c>
      <c r="BX28" s="127" t="str">
        <f t="shared" si="15"/>
        <v/>
      </c>
      <c r="BY28" s="125" t="str">
        <f t="shared" si="16"/>
        <v/>
      </c>
      <c r="BZ28" s="125" t="str">
        <f t="shared" si="17"/>
        <v/>
      </c>
      <c r="CA28" s="227"/>
      <c r="CB28" s="227"/>
      <c r="CC28" s="127" t="str">
        <f t="shared" si="18"/>
        <v/>
      </c>
      <c r="CD28" s="125" t="str">
        <f t="shared" si="19"/>
        <v/>
      </c>
      <c r="CE28" s="125" t="str">
        <f t="shared" si="20"/>
        <v/>
      </c>
      <c r="CF28" s="127" t="str">
        <f t="shared" si="21"/>
        <v/>
      </c>
      <c r="CG28" s="125" t="str">
        <f t="shared" si="22"/>
        <v/>
      </c>
      <c r="CH28" s="125" t="str">
        <f t="shared" si="23"/>
        <v/>
      </c>
      <c r="CI28" s="127" t="str">
        <f t="shared" si="24"/>
        <v/>
      </c>
      <c r="CJ28" s="125" t="str">
        <f t="shared" si="25"/>
        <v/>
      </c>
      <c r="CK28" s="125" t="str">
        <f t="shared" si="26"/>
        <v/>
      </c>
      <c r="CL28" s="127" t="str">
        <f t="shared" si="27"/>
        <v/>
      </c>
      <c r="CM28" s="125" t="str">
        <f t="shared" si="28"/>
        <v/>
      </c>
      <c r="CN28" s="125" t="str">
        <f t="shared" si="29"/>
        <v/>
      </c>
      <c r="CO28" s="127" t="str">
        <f t="shared" si="30"/>
        <v/>
      </c>
      <c r="CP28" s="125" t="str">
        <f t="shared" si="31"/>
        <v/>
      </c>
      <c r="CQ28" s="125" t="str">
        <f t="shared" si="32"/>
        <v/>
      </c>
      <c r="CR28" s="127" t="str">
        <f t="shared" si="33"/>
        <v/>
      </c>
      <c r="CS28" s="125" t="str">
        <f t="shared" si="34"/>
        <v/>
      </c>
      <c r="CT28" s="125" t="str">
        <f t="shared" si="35"/>
        <v/>
      </c>
      <c r="CU28" s="227"/>
      <c r="CV28" s="227"/>
    </row>
    <row r="29" spans="1:100" s="228" customFormat="1" ht="45" customHeight="1">
      <c r="A29" s="226">
        <f>'MAKLUMAT MURID'!A33</f>
        <v>21</v>
      </c>
      <c r="B29" s="225">
        <f>VLOOKUP(A29,'MAKLUMAT MURID'!$A$13:$I$52,2,FALSE)</f>
        <v>0</v>
      </c>
      <c r="C29" s="226" t="str">
        <f>VLOOKUP(A29,'MAKLUMAT MURID'!$A$13:$I$52,6,FALSE)</f>
        <v/>
      </c>
      <c r="D29" s="226">
        <f>VLOOKUP(A29,'MAKLUMAT MURID'!$A$13:$I$52,5,FALSE)</f>
        <v>0</v>
      </c>
      <c r="E29" s="38"/>
      <c r="F29" s="134"/>
      <c r="G29" s="38"/>
      <c r="H29" s="134"/>
      <c r="I29" s="38"/>
      <c r="J29" s="134"/>
      <c r="K29" s="38"/>
      <c r="L29" s="134"/>
      <c r="M29" s="38"/>
      <c r="N29" s="134"/>
      <c r="O29" s="38"/>
      <c r="P29" s="134"/>
      <c r="Q29" s="38"/>
      <c r="R29" s="134"/>
      <c r="S29" s="38"/>
      <c r="T29" s="134"/>
      <c r="U29" s="38"/>
      <c r="V29" s="134"/>
      <c r="W29" s="38"/>
      <c r="X29" s="134"/>
      <c r="Y29" s="38"/>
      <c r="Z29" s="134"/>
      <c r="AA29" s="38"/>
      <c r="AB29" s="134"/>
      <c r="AC29" s="38"/>
      <c r="AD29" s="134"/>
      <c r="AE29" s="38"/>
      <c r="AF29" s="134"/>
      <c r="AG29" s="38"/>
      <c r="AH29" s="134"/>
      <c r="AI29" s="38"/>
      <c r="AJ29" s="134"/>
      <c r="AK29" s="38"/>
      <c r="AL29" s="134"/>
      <c r="AM29" s="38"/>
      <c r="AN29" s="134"/>
      <c r="AO29" s="38"/>
      <c r="AP29" s="134"/>
      <c r="AQ29" s="38"/>
      <c r="AR29" s="134"/>
      <c r="AS29" s="38"/>
      <c r="AT29" s="134"/>
      <c r="AU29" s="38"/>
      <c r="AV29" s="134"/>
      <c r="AW29" s="38"/>
      <c r="AX29" s="134"/>
      <c r="AY29" s="38"/>
      <c r="AZ29" s="134"/>
      <c r="BA29" s="38"/>
      <c r="BB29" s="134"/>
      <c r="BC29" s="38"/>
      <c r="BD29" s="134"/>
      <c r="BE29" s="38"/>
      <c r="BF29" s="134"/>
      <c r="BG29" s="38"/>
      <c r="BH29" s="134"/>
      <c r="BI29" s="127" t="str">
        <f t="shared" si="0"/>
        <v/>
      </c>
      <c r="BJ29" s="125" t="str">
        <f t="shared" si="1"/>
        <v/>
      </c>
      <c r="BK29" s="125" t="str">
        <f t="shared" si="2"/>
        <v/>
      </c>
      <c r="BL29" s="127" t="str">
        <f t="shared" si="3"/>
        <v/>
      </c>
      <c r="BM29" s="125" t="str">
        <f t="shared" si="4"/>
        <v/>
      </c>
      <c r="BN29" s="125" t="str">
        <f t="shared" si="5"/>
        <v/>
      </c>
      <c r="BO29" s="127" t="str">
        <f t="shared" si="6"/>
        <v/>
      </c>
      <c r="BP29" s="125" t="str">
        <f t="shared" si="7"/>
        <v/>
      </c>
      <c r="BQ29" s="125" t="str">
        <f t="shared" si="8"/>
        <v/>
      </c>
      <c r="BR29" s="127" t="str">
        <f t="shared" si="9"/>
        <v/>
      </c>
      <c r="BS29" s="125" t="str">
        <f t="shared" si="10"/>
        <v/>
      </c>
      <c r="BT29" s="125" t="str">
        <f t="shared" si="11"/>
        <v/>
      </c>
      <c r="BU29" s="127" t="str">
        <f t="shared" si="12"/>
        <v/>
      </c>
      <c r="BV29" s="125" t="str">
        <f t="shared" si="13"/>
        <v/>
      </c>
      <c r="BW29" s="125" t="str">
        <f t="shared" si="14"/>
        <v/>
      </c>
      <c r="BX29" s="127" t="str">
        <f t="shared" si="15"/>
        <v/>
      </c>
      <c r="BY29" s="125" t="str">
        <f t="shared" si="16"/>
        <v/>
      </c>
      <c r="BZ29" s="125" t="str">
        <f t="shared" si="17"/>
        <v/>
      </c>
      <c r="CA29" s="227"/>
      <c r="CB29" s="227"/>
      <c r="CC29" s="127" t="str">
        <f t="shared" si="18"/>
        <v/>
      </c>
      <c r="CD29" s="125" t="str">
        <f t="shared" si="19"/>
        <v/>
      </c>
      <c r="CE29" s="125" t="str">
        <f t="shared" si="20"/>
        <v/>
      </c>
      <c r="CF29" s="127" t="str">
        <f t="shared" si="21"/>
        <v/>
      </c>
      <c r="CG29" s="125" t="str">
        <f t="shared" si="22"/>
        <v/>
      </c>
      <c r="CH29" s="125" t="str">
        <f t="shared" si="23"/>
        <v/>
      </c>
      <c r="CI29" s="127" t="str">
        <f t="shared" si="24"/>
        <v/>
      </c>
      <c r="CJ29" s="125" t="str">
        <f t="shared" si="25"/>
        <v/>
      </c>
      <c r="CK29" s="125" t="str">
        <f t="shared" si="26"/>
        <v/>
      </c>
      <c r="CL29" s="127" t="str">
        <f t="shared" si="27"/>
        <v/>
      </c>
      <c r="CM29" s="125" t="str">
        <f t="shared" si="28"/>
        <v/>
      </c>
      <c r="CN29" s="125" t="str">
        <f t="shared" si="29"/>
        <v/>
      </c>
      <c r="CO29" s="127" t="str">
        <f t="shared" si="30"/>
        <v/>
      </c>
      <c r="CP29" s="125" t="str">
        <f t="shared" si="31"/>
        <v/>
      </c>
      <c r="CQ29" s="125" t="str">
        <f t="shared" si="32"/>
        <v/>
      </c>
      <c r="CR29" s="127" t="str">
        <f t="shared" si="33"/>
        <v/>
      </c>
      <c r="CS29" s="125" t="str">
        <f t="shared" si="34"/>
        <v/>
      </c>
      <c r="CT29" s="125" t="str">
        <f t="shared" si="35"/>
        <v/>
      </c>
      <c r="CU29" s="227"/>
      <c r="CV29" s="227"/>
    </row>
    <row r="30" spans="1:100" s="228" customFormat="1" ht="45" customHeight="1">
      <c r="A30" s="226">
        <f>'MAKLUMAT MURID'!A34</f>
        <v>22</v>
      </c>
      <c r="B30" s="225">
        <f>VLOOKUP(A30,'MAKLUMAT MURID'!$A$13:$I$52,2,FALSE)</f>
        <v>0</v>
      </c>
      <c r="C30" s="226" t="str">
        <f>VLOOKUP(A30,'MAKLUMAT MURID'!$A$13:$I$52,6,FALSE)</f>
        <v/>
      </c>
      <c r="D30" s="226">
        <f>VLOOKUP(A30,'MAKLUMAT MURID'!$A$13:$I$52,5,FALSE)</f>
        <v>0</v>
      </c>
      <c r="E30" s="38"/>
      <c r="F30" s="134"/>
      <c r="G30" s="38"/>
      <c r="H30" s="134"/>
      <c r="I30" s="38"/>
      <c r="J30" s="134"/>
      <c r="K30" s="38"/>
      <c r="L30" s="134"/>
      <c r="M30" s="38"/>
      <c r="N30" s="134"/>
      <c r="O30" s="38"/>
      <c r="P30" s="134"/>
      <c r="Q30" s="38"/>
      <c r="R30" s="134"/>
      <c r="S30" s="38"/>
      <c r="T30" s="134"/>
      <c r="U30" s="38"/>
      <c r="V30" s="134"/>
      <c r="W30" s="38"/>
      <c r="X30" s="134"/>
      <c r="Y30" s="38"/>
      <c r="Z30" s="134"/>
      <c r="AA30" s="38"/>
      <c r="AB30" s="134"/>
      <c r="AC30" s="38"/>
      <c r="AD30" s="134"/>
      <c r="AE30" s="38"/>
      <c r="AF30" s="134"/>
      <c r="AG30" s="38"/>
      <c r="AH30" s="134"/>
      <c r="AI30" s="38"/>
      <c r="AJ30" s="134"/>
      <c r="AK30" s="38"/>
      <c r="AL30" s="134"/>
      <c r="AM30" s="38"/>
      <c r="AN30" s="134"/>
      <c r="AO30" s="38"/>
      <c r="AP30" s="134"/>
      <c r="AQ30" s="38"/>
      <c r="AR30" s="134"/>
      <c r="AS30" s="38"/>
      <c r="AT30" s="134"/>
      <c r="AU30" s="38"/>
      <c r="AV30" s="134"/>
      <c r="AW30" s="38"/>
      <c r="AX30" s="134"/>
      <c r="AY30" s="38"/>
      <c r="AZ30" s="134"/>
      <c r="BA30" s="38"/>
      <c r="BB30" s="134"/>
      <c r="BC30" s="38"/>
      <c r="BD30" s="134"/>
      <c r="BE30" s="38"/>
      <c r="BF30" s="134"/>
      <c r="BG30" s="38"/>
      <c r="BH30" s="134"/>
      <c r="BI30" s="127" t="str">
        <f t="shared" si="0"/>
        <v/>
      </c>
      <c r="BJ30" s="125" t="str">
        <f t="shared" si="1"/>
        <v/>
      </c>
      <c r="BK30" s="125" t="str">
        <f t="shared" si="2"/>
        <v/>
      </c>
      <c r="BL30" s="127" t="str">
        <f t="shared" si="3"/>
        <v/>
      </c>
      <c r="BM30" s="125" t="str">
        <f t="shared" si="4"/>
        <v/>
      </c>
      <c r="BN30" s="125" t="str">
        <f t="shared" si="5"/>
        <v/>
      </c>
      <c r="BO30" s="127" t="str">
        <f t="shared" si="6"/>
        <v/>
      </c>
      <c r="BP30" s="125" t="str">
        <f t="shared" si="7"/>
        <v/>
      </c>
      <c r="BQ30" s="125" t="str">
        <f t="shared" si="8"/>
        <v/>
      </c>
      <c r="BR30" s="127" t="str">
        <f t="shared" si="9"/>
        <v/>
      </c>
      <c r="BS30" s="125" t="str">
        <f t="shared" si="10"/>
        <v/>
      </c>
      <c r="BT30" s="125" t="str">
        <f t="shared" si="11"/>
        <v/>
      </c>
      <c r="BU30" s="127" t="str">
        <f t="shared" si="12"/>
        <v/>
      </c>
      <c r="BV30" s="125" t="str">
        <f t="shared" si="13"/>
        <v/>
      </c>
      <c r="BW30" s="125" t="str">
        <f t="shared" si="14"/>
        <v/>
      </c>
      <c r="BX30" s="127" t="str">
        <f t="shared" si="15"/>
        <v/>
      </c>
      <c r="BY30" s="125" t="str">
        <f t="shared" si="16"/>
        <v/>
      </c>
      <c r="BZ30" s="125" t="str">
        <f t="shared" si="17"/>
        <v/>
      </c>
      <c r="CA30" s="227"/>
      <c r="CB30" s="227"/>
      <c r="CC30" s="127" t="str">
        <f t="shared" si="18"/>
        <v/>
      </c>
      <c r="CD30" s="125" t="str">
        <f t="shared" si="19"/>
        <v/>
      </c>
      <c r="CE30" s="125" t="str">
        <f t="shared" si="20"/>
        <v/>
      </c>
      <c r="CF30" s="127" t="str">
        <f t="shared" si="21"/>
        <v/>
      </c>
      <c r="CG30" s="125" t="str">
        <f t="shared" si="22"/>
        <v/>
      </c>
      <c r="CH30" s="125" t="str">
        <f t="shared" si="23"/>
        <v/>
      </c>
      <c r="CI30" s="127" t="str">
        <f t="shared" si="24"/>
        <v/>
      </c>
      <c r="CJ30" s="125" t="str">
        <f t="shared" si="25"/>
        <v/>
      </c>
      <c r="CK30" s="125" t="str">
        <f t="shared" si="26"/>
        <v/>
      </c>
      <c r="CL30" s="127" t="str">
        <f t="shared" si="27"/>
        <v/>
      </c>
      <c r="CM30" s="125" t="str">
        <f t="shared" si="28"/>
        <v/>
      </c>
      <c r="CN30" s="125" t="str">
        <f t="shared" si="29"/>
        <v/>
      </c>
      <c r="CO30" s="127" t="str">
        <f t="shared" si="30"/>
        <v/>
      </c>
      <c r="CP30" s="125" t="str">
        <f t="shared" si="31"/>
        <v/>
      </c>
      <c r="CQ30" s="125" t="str">
        <f t="shared" si="32"/>
        <v/>
      </c>
      <c r="CR30" s="127" t="str">
        <f t="shared" si="33"/>
        <v/>
      </c>
      <c r="CS30" s="125" t="str">
        <f t="shared" si="34"/>
        <v/>
      </c>
      <c r="CT30" s="125" t="str">
        <f t="shared" si="35"/>
        <v/>
      </c>
      <c r="CU30" s="227"/>
      <c r="CV30" s="227"/>
    </row>
    <row r="31" spans="1:100" s="228" customFormat="1" ht="45" customHeight="1">
      <c r="A31" s="226">
        <f>'MAKLUMAT MURID'!A35</f>
        <v>23</v>
      </c>
      <c r="B31" s="225">
        <f>VLOOKUP(A31,'MAKLUMAT MURID'!$A$13:$I$52,2,FALSE)</f>
        <v>0</v>
      </c>
      <c r="C31" s="226" t="str">
        <f>VLOOKUP(A31,'MAKLUMAT MURID'!$A$13:$I$52,6,FALSE)</f>
        <v/>
      </c>
      <c r="D31" s="226">
        <f>VLOOKUP(A31,'MAKLUMAT MURID'!$A$13:$I$52,5,FALSE)</f>
        <v>0</v>
      </c>
      <c r="E31" s="38"/>
      <c r="F31" s="134"/>
      <c r="G31" s="38"/>
      <c r="H31" s="134"/>
      <c r="I31" s="38"/>
      <c r="J31" s="134"/>
      <c r="K31" s="38"/>
      <c r="L31" s="134"/>
      <c r="M31" s="38"/>
      <c r="N31" s="134"/>
      <c r="O31" s="38"/>
      <c r="P31" s="134"/>
      <c r="Q31" s="38"/>
      <c r="R31" s="134"/>
      <c r="S31" s="38"/>
      <c r="T31" s="134"/>
      <c r="U31" s="38"/>
      <c r="V31" s="134"/>
      <c r="W31" s="38"/>
      <c r="X31" s="134"/>
      <c r="Y31" s="38"/>
      <c r="Z31" s="134"/>
      <c r="AA31" s="38"/>
      <c r="AB31" s="134"/>
      <c r="AC31" s="38"/>
      <c r="AD31" s="134"/>
      <c r="AE31" s="38"/>
      <c r="AF31" s="134"/>
      <c r="AG31" s="38"/>
      <c r="AH31" s="134"/>
      <c r="AI31" s="38"/>
      <c r="AJ31" s="134"/>
      <c r="AK31" s="38"/>
      <c r="AL31" s="134"/>
      <c r="AM31" s="38"/>
      <c r="AN31" s="134"/>
      <c r="AO31" s="38"/>
      <c r="AP31" s="134"/>
      <c r="AQ31" s="38"/>
      <c r="AR31" s="134"/>
      <c r="AS31" s="38"/>
      <c r="AT31" s="134"/>
      <c r="AU31" s="38"/>
      <c r="AV31" s="134"/>
      <c r="AW31" s="38"/>
      <c r="AX31" s="134"/>
      <c r="AY31" s="38"/>
      <c r="AZ31" s="134"/>
      <c r="BA31" s="38"/>
      <c r="BB31" s="134"/>
      <c r="BC31" s="38"/>
      <c r="BD31" s="134"/>
      <c r="BE31" s="38"/>
      <c r="BF31" s="134"/>
      <c r="BG31" s="38"/>
      <c r="BH31" s="134"/>
      <c r="BI31" s="127" t="str">
        <f t="shared" si="0"/>
        <v/>
      </c>
      <c r="BJ31" s="125" t="str">
        <f t="shared" si="1"/>
        <v/>
      </c>
      <c r="BK31" s="125" t="str">
        <f t="shared" si="2"/>
        <v/>
      </c>
      <c r="BL31" s="127" t="str">
        <f t="shared" si="3"/>
        <v/>
      </c>
      <c r="BM31" s="125" t="str">
        <f t="shared" ref="BM31:BM33" si="36">IF($C31=BM$7,IF(SUM(Y31,AC31,AG31)=0,"",IF(AND(AVERAGE(Y31,AC31,AG31)&gt;=1,AVERAGE(Y31,AC31,AG31)&lt;=1.6),1,IF(AND(AVERAGE(Y31,AC31,AG31)&gt;1.6,AVERAGE(Y31,AC31,AG31)&lt;=2.6),2,IF(AND(AVERAGE(Y31,AC31,AG31)&gt;2.6,AVERAGE(Y31,AC31,AG31)&lt;=3),3)))),"")</f>
        <v/>
      </c>
      <c r="BN31" s="125" t="str">
        <f t="shared" ref="BN31:BN33" si="37">IF($C31=BN$7,IF(SUM(Y31,AC31,AG31)=0,"",IF(AND(AVERAGE(Y31,AC31,AG31)&gt;=1,AVERAGE(Y31,AC31,AG31)&lt;=1.6),1,IF(AND(AVERAGE(Y31,AC31,AG31)&gt;1.6,AVERAGE(Y31,AC31,AG31)&lt;=2.6),2,IF(AND(AVERAGE(Y31,AC31,AG31)&gt;2.6,AVERAGE(Y31,AC31,AG31)&lt;=3),3)))),"")</f>
        <v/>
      </c>
      <c r="BO31" s="127" t="str">
        <f t="shared" si="6"/>
        <v/>
      </c>
      <c r="BP31" s="125" t="str">
        <f t="shared" si="7"/>
        <v/>
      </c>
      <c r="BQ31" s="125" t="str">
        <f t="shared" si="8"/>
        <v/>
      </c>
      <c r="BR31" s="127" t="str">
        <f t="shared" si="9"/>
        <v/>
      </c>
      <c r="BS31" s="125" t="str">
        <f t="shared" si="10"/>
        <v/>
      </c>
      <c r="BT31" s="125" t="str">
        <f t="shared" si="11"/>
        <v/>
      </c>
      <c r="BU31" s="127" t="str">
        <f t="shared" si="12"/>
        <v/>
      </c>
      <c r="BV31" s="125" t="str">
        <f t="shared" si="13"/>
        <v/>
      </c>
      <c r="BW31" s="125" t="str">
        <f t="shared" si="14"/>
        <v/>
      </c>
      <c r="BX31" s="127" t="str">
        <f t="shared" si="15"/>
        <v/>
      </c>
      <c r="BY31" s="125" t="str">
        <f t="shared" si="16"/>
        <v/>
      </c>
      <c r="BZ31" s="125" t="str">
        <f t="shared" si="17"/>
        <v/>
      </c>
      <c r="CA31" s="227"/>
      <c r="CB31" s="227"/>
      <c r="CC31" s="127" t="str">
        <f t="shared" si="18"/>
        <v/>
      </c>
      <c r="CD31" s="125" t="str">
        <f t="shared" si="19"/>
        <v/>
      </c>
      <c r="CE31" s="125" t="str">
        <f t="shared" si="20"/>
        <v/>
      </c>
      <c r="CF31" s="127" t="str">
        <f t="shared" si="21"/>
        <v/>
      </c>
      <c r="CG31" s="125" t="str">
        <f t="shared" si="22"/>
        <v/>
      </c>
      <c r="CH31" s="125" t="str">
        <f t="shared" si="23"/>
        <v/>
      </c>
      <c r="CI31" s="127" t="str">
        <f t="shared" si="24"/>
        <v/>
      </c>
      <c r="CJ31" s="125" t="str">
        <f t="shared" si="25"/>
        <v/>
      </c>
      <c r="CK31" s="125" t="str">
        <f t="shared" si="26"/>
        <v/>
      </c>
      <c r="CL31" s="127" t="str">
        <f t="shared" si="27"/>
        <v/>
      </c>
      <c r="CM31" s="125" t="str">
        <f t="shared" si="28"/>
        <v/>
      </c>
      <c r="CN31" s="125" t="str">
        <f t="shared" si="29"/>
        <v/>
      </c>
      <c r="CO31" s="127" t="str">
        <f t="shared" si="30"/>
        <v/>
      </c>
      <c r="CP31" s="125" t="str">
        <f t="shared" si="31"/>
        <v/>
      </c>
      <c r="CQ31" s="125" t="str">
        <f t="shared" si="32"/>
        <v/>
      </c>
      <c r="CR31" s="127" t="str">
        <f t="shared" si="33"/>
        <v/>
      </c>
      <c r="CS31" s="125" t="str">
        <f t="shared" si="34"/>
        <v/>
      </c>
      <c r="CT31" s="125" t="str">
        <f t="shared" si="35"/>
        <v/>
      </c>
      <c r="CU31" s="227"/>
      <c r="CV31" s="227"/>
    </row>
    <row r="32" spans="1:100" s="228" customFormat="1" ht="45" customHeight="1">
      <c r="A32" s="226">
        <f>'MAKLUMAT MURID'!A36</f>
        <v>24</v>
      </c>
      <c r="B32" s="225">
        <f>VLOOKUP(A32,'MAKLUMAT MURID'!$A$13:$I$52,2,FALSE)</f>
        <v>0</v>
      </c>
      <c r="C32" s="226" t="str">
        <f>VLOOKUP(A32,'MAKLUMAT MURID'!$A$13:$I$52,6,FALSE)</f>
        <v/>
      </c>
      <c r="D32" s="226">
        <f>VLOOKUP(A32,'MAKLUMAT MURID'!$A$13:$I$52,5,FALSE)</f>
        <v>0</v>
      </c>
      <c r="E32" s="38"/>
      <c r="F32" s="134"/>
      <c r="G32" s="38"/>
      <c r="H32" s="134"/>
      <c r="I32" s="38"/>
      <c r="J32" s="134"/>
      <c r="K32" s="38"/>
      <c r="L32" s="134"/>
      <c r="M32" s="38"/>
      <c r="N32" s="134"/>
      <c r="O32" s="38"/>
      <c r="P32" s="134"/>
      <c r="Q32" s="38"/>
      <c r="R32" s="134"/>
      <c r="S32" s="38"/>
      <c r="T32" s="134"/>
      <c r="U32" s="38"/>
      <c r="V32" s="134"/>
      <c r="W32" s="38"/>
      <c r="X32" s="134"/>
      <c r="Y32" s="38"/>
      <c r="Z32" s="134"/>
      <c r="AA32" s="38"/>
      <c r="AB32" s="134"/>
      <c r="AC32" s="38"/>
      <c r="AD32" s="134"/>
      <c r="AE32" s="38"/>
      <c r="AF32" s="134"/>
      <c r="AG32" s="38"/>
      <c r="AH32" s="134"/>
      <c r="AI32" s="38"/>
      <c r="AJ32" s="134"/>
      <c r="AK32" s="38"/>
      <c r="AL32" s="134"/>
      <c r="AM32" s="38"/>
      <c r="AN32" s="134"/>
      <c r="AO32" s="38"/>
      <c r="AP32" s="134"/>
      <c r="AQ32" s="38"/>
      <c r="AR32" s="134"/>
      <c r="AS32" s="38"/>
      <c r="AT32" s="134"/>
      <c r="AU32" s="38"/>
      <c r="AV32" s="134"/>
      <c r="AW32" s="38"/>
      <c r="AX32" s="134"/>
      <c r="AY32" s="38"/>
      <c r="AZ32" s="134"/>
      <c r="BA32" s="38"/>
      <c r="BB32" s="134"/>
      <c r="BC32" s="38"/>
      <c r="BD32" s="134"/>
      <c r="BE32" s="38"/>
      <c r="BF32" s="134"/>
      <c r="BG32" s="38"/>
      <c r="BH32" s="134"/>
      <c r="BI32" s="127" t="str">
        <f t="shared" si="0"/>
        <v/>
      </c>
      <c r="BJ32" s="125" t="str">
        <f t="shared" si="1"/>
        <v/>
      </c>
      <c r="BK32" s="125" t="str">
        <f t="shared" si="2"/>
        <v/>
      </c>
      <c r="BL32" s="127" t="str">
        <f t="shared" si="3"/>
        <v/>
      </c>
      <c r="BM32" s="125" t="str">
        <f t="shared" si="36"/>
        <v/>
      </c>
      <c r="BN32" s="125" t="str">
        <f t="shared" si="37"/>
        <v/>
      </c>
      <c r="BO32" s="127" t="str">
        <f t="shared" si="6"/>
        <v/>
      </c>
      <c r="BP32" s="125" t="str">
        <f t="shared" si="7"/>
        <v/>
      </c>
      <c r="BQ32" s="125" t="str">
        <f t="shared" si="8"/>
        <v/>
      </c>
      <c r="BR32" s="127" t="str">
        <f t="shared" si="9"/>
        <v/>
      </c>
      <c r="BS32" s="125" t="str">
        <f t="shared" si="10"/>
        <v/>
      </c>
      <c r="BT32" s="125" t="str">
        <f t="shared" si="11"/>
        <v/>
      </c>
      <c r="BU32" s="127" t="str">
        <f t="shared" si="12"/>
        <v/>
      </c>
      <c r="BV32" s="125" t="str">
        <f t="shared" si="13"/>
        <v/>
      </c>
      <c r="BW32" s="125" t="str">
        <f t="shared" si="14"/>
        <v/>
      </c>
      <c r="BX32" s="127" t="str">
        <f t="shared" si="15"/>
        <v/>
      </c>
      <c r="BY32" s="125" t="str">
        <f t="shared" si="16"/>
        <v/>
      </c>
      <c r="BZ32" s="125" t="str">
        <f t="shared" si="17"/>
        <v/>
      </c>
      <c r="CA32" s="227"/>
      <c r="CB32" s="227"/>
      <c r="CC32" s="127" t="str">
        <f t="shared" si="18"/>
        <v/>
      </c>
      <c r="CD32" s="125" t="str">
        <f t="shared" si="19"/>
        <v/>
      </c>
      <c r="CE32" s="125" t="str">
        <f t="shared" si="20"/>
        <v/>
      </c>
      <c r="CF32" s="127" t="str">
        <f t="shared" si="21"/>
        <v/>
      </c>
      <c r="CG32" s="125" t="str">
        <f t="shared" si="22"/>
        <v/>
      </c>
      <c r="CH32" s="125" t="str">
        <f t="shared" si="23"/>
        <v/>
      </c>
      <c r="CI32" s="127" t="str">
        <f t="shared" si="24"/>
        <v/>
      </c>
      <c r="CJ32" s="125" t="str">
        <f t="shared" si="25"/>
        <v/>
      </c>
      <c r="CK32" s="125" t="str">
        <f t="shared" si="26"/>
        <v/>
      </c>
      <c r="CL32" s="127" t="str">
        <f t="shared" si="27"/>
        <v/>
      </c>
      <c r="CM32" s="125" t="str">
        <f t="shared" si="28"/>
        <v/>
      </c>
      <c r="CN32" s="125" t="str">
        <f t="shared" si="29"/>
        <v/>
      </c>
      <c r="CO32" s="127" t="str">
        <f t="shared" si="30"/>
        <v/>
      </c>
      <c r="CP32" s="125" t="str">
        <f t="shared" si="31"/>
        <v/>
      </c>
      <c r="CQ32" s="125" t="str">
        <f t="shared" si="32"/>
        <v/>
      </c>
      <c r="CR32" s="127" t="str">
        <f t="shared" si="33"/>
        <v/>
      </c>
      <c r="CS32" s="125" t="str">
        <f t="shared" si="34"/>
        <v/>
      </c>
      <c r="CT32" s="125" t="str">
        <f t="shared" si="35"/>
        <v/>
      </c>
      <c r="CU32" s="227"/>
      <c r="CV32" s="227"/>
    </row>
    <row r="33" spans="1:100" s="228" customFormat="1" ht="45" customHeight="1">
      <c r="A33" s="226">
        <f>'MAKLUMAT MURID'!A37</f>
        <v>25</v>
      </c>
      <c r="B33" s="225">
        <f>VLOOKUP(A33,'MAKLUMAT MURID'!$A$13:$I$52,2,FALSE)</f>
        <v>0</v>
      </c>
      <c r="C33" s="226" t="str">
        <f>VLOOKUP(A33,'MAKLUMAT MURID'!$A$13:$I$52,6,FALSE)</f>
        <v/>
      </c>
      <c r="D33" s="226">
        <f>VLOOKUP(A33,'MAKLUMAT MURID'!$A$13:$I$52,5,FALSE)</f>
        <v>0</v>
      </c>
      <c r="E33" s="38"/>
      <c r="F33" s="134"/>
      <c r="G33" s="38"/>
      <c r="H33" s="134"/>
      <c r="I33" s="38"/>
      <c r="J33" s="134"/>
      <c r="K33" s="38"/>
      <c r="L33" s="134"/>
      <c r="M33" s="38"/>
      <c r="N33" s="134"/>
      <c r="O33" s="38"/>
      <c r="P33" s="134"/>
      <c r="Q33" s="38"/>
      <c r="R33" s="134"/>
      <c r="S33" s="38"/>
      <c r="T33" s="134"/>
      <c r="U33" s="38"/>
      <c r="V33" s="134"/>
      <c r="W33" s="38"/>
      <c r="X33" s="134"/>
      <c r="Y33" s="38"/>
      <c r="Z33" s="134"/>
      <c r="AA33" s="38"/>
      <c r="AB33" s="134"/>
      <c r="AC33" s="38"/>
      <c r="AD33" s="134"/>
      <c r="AE33" s="38"/>
      <c r="AF33" s="134"/>
      <c r="AG33" s="38"/>
      <c r="AH33" s="134"/>
      <c r="AI33" s="38"/>
      <c r="AJ33" s="134"/>
      <c r="AK33" s="38"/>
      <c r="AL33" s="134"/>
      <c r="AM33" s="38"/>
      <c r="AN33" s="134"/>
      <c r="AO33" s="38"/>
      <c r="AP33" s="134"/>
      <c r="AQ33" s="38"/>
      <c r="AR33" s="134"/>
      <c r="AS33" s="38"/>
      <c r="AT33" s="134"/>
      <c r="AU33" s="38"/>
      <c r="AV33" s="134"/>
      <c r="AW33" s="38"/>
      <c r="AX33" s="134"/>
      <c r="AY33" s="38"/>
      <c r="AZ33" s="134"/>
      <c r="BA33" s="38"/>
      <c r="BB33" s="134"/>
      <c r="BC33" s="38"/>
      <c r="BD33" s="134"/>
      <c r="BE33" s="38"/>
      <c r="BF33" s="134"/>
      <c r="BG33" s="38"/>
      <c r="BH33" s="134"/>
      <c r="BI33" s="127" t="str">
        <f t="shared" si="0"/>
        <v/>
      </c>
      <c r="BJ33" s="125" t="str">
        <f t="shared" si="1"/>
        <v/>
      </c>
      <c r="BK33" s="125" t="str">
        <f t="shared" si="2"/>
        <v/>
      </c>
      <c r="BL33" s="127" t="str">
        <f t="shared" si="3"/>
        <v/>
      </c>
      <c r="BM33" s="125" t="str">
        <f t="shared" si="36"/>
        <v/>
      </c>
      <c r="BN33" s="125" t="str">
        <f t="shared" si="37"/>
        <v/>
      </c>
      <c r="BO33" s="127" t="str">
        <f t="shared" si="6"/>
        <v/>
      </c>
      <c r="BP33" s="125" t="str">
        <f t="shared" si="7"/>
        <v/>
      </c>
      <c r="BQ33" s="125" t="str">
        <f t="shared" si="8"/>
        <v/>
      </c>
      <c r="BR33" s="127" t="str">
        <f t="shared" si="9"/>
        <v/>
      </c>
      <c r="BS33" s="125" t="str">
        <f t="shared" si="10"/>
        <v/>
      </c>
      <c r="BT33" s="125" t="str">
        <f t="shared" si="11"/>
        <v/>
      </c>
      <c r="BU33" s="127" t="str">
        <f t="shared" si="12"/>
        <v/>
      </c>
      <c r="BV33" s="125" t="str">
        <f t="shared" si="13"/>
        <v/>
      </c>
      <c r="BW33" s="125" t="str">
        <f t="shared" si="14"/>
        <v/>
      </c>
      <c r="BX33" s="127" t="str">
        <f t="shared" si="15"/>
        <v/>
      </c>
      <c r="BY33" s="125" t="str">
        <f t="shared" si="16"/>
        <v/>
      </c>
      <c r="BZ33" s="125" t="str">
        <f t="shared" si="17"/>
        <v/>
      </c>
      <c r="CA33" s="227"/>
      <c r="CB33" s="227"/>
      <c r="CC33" s="127" t="str">
        <f t="shared" si="18"/>
        <v/>
      </c>
      <c r="CD33" s="125" t="str">
        <f t="shared" si="19"/>
        <v/>
      </c>
      <c r="CE33" s="125" t="str">
        <f t="shared" si="20"/>
        <v/>
      </c>
      <c r="CF33" s="127" t="str">
        <f t="shared" si="21"/>
        <v/>
      </c>
      <c r="CG33" s="125" t="str">
        <f t="shared" si="22"/>
        <v/>
      </c>
      <c r="CH33" s="125" t="str">
        <f t="shared" si="23"/>
        <v/>
      </c>
      <c r="CI33" s="127" t="str">
        <f t="shared" si="24"/>
        <v/>
      </c>
      <c r="CJ33" s="125" t="str">
        <f t="shared" si="25"/>
        <v/>
      </c>
      <c r="CK33" s="125" t="str">
        <f t="shared" si="26"/>
        <v/>
      </c>
      <c r="CL33" s="127" t="str">
        <f t="shared" si="27"/>
        <v/>
      </c>
      <c r="CM33" s="125" t="str">
        <f t="shared" si="28"/>
        <v/>
      </c>
      <c r="CN33" s="125" t="str">
        <f t="shared" si="29"/>
        <v/>
      </c>
      <c r="CO33" s="127" t="str">
        <f>IF(AND(CP33="",CQ33=""),"",AVERAGE(CP33:CQ33))</f>
        <v/>
      </c>
      <c r="CP33" s="125" t="str">
        <f>IF($C33=CP$7,IF(SUM(AY33)=0,"",IF(AND(AVERAGE(AY33)&gt;=1,AVERAGE(AY33)&lt;=1.6),1,IF(AND(AVERAGE(AY33)&gt;1.6,AVERAGE(AY33)&lt;=2.6),2,IF(AND(AVERAGE(AY33)&gt;2.6,AVERAGE(AY33)&lt;=3),3)))),"")</f>
        <v/>
      </c>
      <c r="CQ33" s="125" t="str">
        <f>IF($C33=CQ$7,IF(SUM(AY33)=0,"",IF(AND(AVERAGE(AY33)&gt;=1,AVERAGE(AY33)&lt;=1.6),1,IF(AND(AVERAGE(AY33)&gt;1.6,AVERAGE(AY33)&lt;=2.6),2,IF(AND(AVERAGE(AY33)&gt;2.6,AVERAGE(AY33)&lt;=3),3)))),"")</f>
        <v/>
      </c>
      <c r="CR33" s="127" t="str">
        <f t="shared" si="33"/>
        <v/>
      </c>
      <c r="CS33" s="125" t="str">
        <f t="shared" si="34"/>
        <v/>
      </c>
      <c r="CT33" s="125" t="str">
        <f t="shared" si="35"/>
        <v/>
      </c>
      <c r="CU33" s="227"/>
      <c r="CV33" s="227"/>
    </row>
    <row r="34" spans="1:100" s="228" customFormat="1" ht="45" customHeight="1">
      <c r="A34" s="226">
        <f>'MAKLUMAT MURID'!A38</f>
        <v>26</v>
      </c>
      <c r="B34" s="225">
        <f>VLOOKUP(A34,'MAKLUMAT MURID'!$A$13:$I$52,2,FALSE)</f>
        <v>0</v>
      </c>
      <c r="C34" s="226" t="str">
        <f>VLOOKUP(A34,'MAKLUMAT MURID'!$A$13:$I$52,6,FALSE)</f>
        <v/>
      </c>
      <c r="D34" s="226">
        <f>VLOOKUP(A34,'MAKLUMAT MURID'!$A$13:$I$52,5,FALSE)</f>
        <v>0</v>
      </c>
      <c r="E34" s="38"/>
      <c r="F34" s="134"/>
      <c r="G34" s="38"/>
      <c r="H34" s="134"/>
      <c r="I34" s="38"/>
      <c r="J34" s="134"/>
      <c r="K34" s="38"/>
      <c r="L34" s="134"/>
      <c r="M34" s="38"/>
      <c r="N34" s="134"/>
      <c r="O34" s="38"/>
      <c r="P34" s="134"/>
      <c r="Q34" s="38"/>
      <c r="R34" s="134"/>
      <c r="S34" s="38"/>
      <c r="T34" s="134"/>
      <c r="U34" s="38"/>
      <c r="V34" s="134"/>
      <c r="W34" s="38"/>
      <c r="X34" s="134"/>
      <c r="Y34" s="38"/>
      <c r="Z34" s="134"/>
      <c r="AA34" s="38"/>
      <c r="AB34" s="134"/>
      <c r="AC34" s="38"/>
      <c r="AD34" s="134"/>
      <c r="AE34" s="38"/>
      <c r="AF34" s="134"/>
      <c r="AG34" s="38"/>
      <c r="AH34" s="134"/>
      <c r="AI34" s="38"/>
      <c r="AJ34" s="134"/>
      <c r="AK34" s="38"/>
      <c r="AL34" s="134"/>
      <c r="AM34" s="38"/>
      <c r="AN34" s="134"/>
      <c r="AO34" s="38"/>
      <c r="AP34" s="134"/>
      <c r="AQ34" s="38"/>
      <c r="AR34" s="134"/>
      <c r="AS34" s="38"/>
      <c r="AT34" s="134"/>
      <c r="AU34" s="38"/>
      <c r="AV34" s="134"/>
      <c r="AW34" s="38"/>
      <c r="AX34" s="134"/>
      <c r="AY34" s="38"/>
      <c r="AZ34" s="134"/>
      <c r="BA34" s="38"/>
      <c r="BB34" s="134"/>
      <c r="BC34" s="38"/>
      <c r="BD34" s="134"/>
      <c r="BE34" s="38"/>
      <c r="BF34" s="134"/>
      <c r="BG34" s="38"/>
      <c r="BH34" s="134"/>
      <c r="BI34" s="127" t="str">
        <f t="shared" si="0"/>
        <v/>
      </c>
      <c r="BJ34" s="125" t="str">
        <f t="shared" ref="BJ34:BJ48" si="38">IF($C34=BJ$7,IF(SUM(E34,I34,M34,Q34,U34)=0,"",IF(AND(AVERAGE(E34,I34,M34,Q34,U34)&gt;=1,AVERAGE(E34,I34,M34,Q34,U34)&lt;=1.6),1,IF(AND(AVERAGE(E34,I34,M34,Q34,U34)&gt;1.6,AVERAGE(E34,I34,M34,Q34,U34)&lt;=2.6),2,IF(AND(AVERAGE(E34,I34,M34,Q34,U34)&gt;2.6,AVERAGE(E34,I34,M34,Q34,U34)&lt;=3),3)))),"")</f>
        <v/>
      </c>
      <c r="BK34" s="125" t="str">
        <f t="shared" ref="BK34:BK48" si="39">IF($C34=BK$7,IF(SUM(E34,I34,M34,Q34,U34)=0,"",IF(AND(AVERAGE(E34,I34,M34,Q34,U34)&gt;=1,AVERAGE(E34,I34,M34,Q34,U34)&lt;=1.6),1,IF(AND(AVERAGE(E34,I34,M34,Q34,U34)&gt;1.6,AVERAGE(E34,I34,M34,Q34,U34)&lt;=2.6),2,IF(AND(AVERAGE(E34,I34,M34,Q34,U34)&gt;2.6,AVERAGE(E34,I34,M34,Q34,U34)&lt;=3),3)))),"")</f>
        <v/>
      </c>
      <c r="BL34" s="127" t="str">
        <f t="shared" si="3"/>
        <v/>
      </c>
      <c r="BM34" s="125" t="str">
        <f t="shared" ref="BM34:BM48" si="40">IF($C34=BM$7,IF(SUM(Y34,AC34,AG34)=0,"",IF(AND(AVERAGE(Y34,AC34,AG34)&gt;=1,AVERAGE(Y34,AC34,AG34)&lt;=1.6),1,IF(AND(AVERAGE(Y34,AC34,AG34)&gt;1.6,AVERAGE(Y34,AC34,AG34)&lt;=2.6),2,IF(AND(AVERAGE(Y34,AC34,AG34)&gt;2.6,AVERAGE(Y34,AC34,AG34)&lt;=3),3)))),"")</f>
        <v/>
      </c>
      <c r="BN34" s="125" t="str">
        <f t="shared" ref="BN34:BN48" si="41">IF($C34=BN$7,IF(SUM(Y34,AC34,AG34)=0,"",IF(AND(AVERAGE(Y34,AC34,AG34)&gt;=1,AVERAGE(Y34,AC34,AG34)&lt;=1.6),1,IF(AND(AVERAGE(Y34,AC34,AG34)&gt;1.6,AVERAGE(Y34,AC34,AG34)&lt;=2.6),2,IF(AND(AVERAGE(Y34,AC34,AG34)&gt;2.6,AVERAGE(Y34,AC34,AG34)&lt;=3),3)))),"")</f>
        <v/>
      </c>
      <c r="BO34" s="127" t="str">
        <f t="shared" si="6"/>
        <v/>
      </c>
      <c r="BP34" s="125" t="str">
        <f t="shared" ref="BP34:BP48" si="42">IF($C34=BP$7,IF(SUM(AK34,AO34)=0,"",IF(AND(AVERAGE(AK34,AO34)&gt;=1,AVERAGE(AK34,AO34)&lt;=1.6),1,IF(AND(AVERAGE(AK34,AO34)&gt;1.6,AVERAGE(AK34,AO34)&lt;=2.6),2,IF(AND(AVERAGE(AK34,AO34)&gt;2.6,AVERAGE(AK34,AO34)&lt;=3),3)))),"")</f>
        <v/>
      </c>
      <c r="BQ34" s="125" t="str">
        <f t="shared" ref="BQ34:BQ48" si="43">IF($C34=BQ$7,IF(SUM(AK34,AO34)=0,"",IF(AND(AVERAGE(AK34,AO34)&gt;=1,AVERAGE(AK34,AO34)&lt;=1.6),1,IF(AND(AVERAGE(AK34,AO34)&gt;1.6,AVERAGE(AK34,AO34)&lt;=2.6),2,IF(AND(AVERAGE(AK34,AO34)&gt;2.6,AVERAGE(AK34,AO34)&lt;=3),3)))),"")</f>
        <v/>
      </c>
      <c r="BR34" s="127" t="str">
        <f t="shared" si="9"/>
        <v/>
      </c>
      <c r="BS34" s="125" t="str">
        <f t="shared" ref="BS34:BS48" si="44">IF($C34=BS$7,IF(SUM(AS34)=0,"",IF(AND(AVERAGE(AS34)&gt;=1,AVERAGE(AS34)&lt;=1.6),1,IF(AND(AVERAGE(AS34)&gt;1.6,AVERAGE(AS34)&lt;=2.6),2,IF(AND(AVERAGE(AS34)&gt;2.6,AVERAGE(AS34)&lt;=3),3)))),"")</f>
        <v/>
      </c>
      <c r="BT34" s="125" t="str">
        <f t="shared" ref="BT34:BT48" si="45">IF($C34=BT$7,IF(SUM(AS34)=0,"",IF(AND(AVERAGE(AS34)&gt;=1,AVERAGE(AS34)&lt;=1.6),1,IF(AND(AVERAGE(AS34)&gt;1.6,AVERAGE(AS34)&lt;=2.6),2,IF(AND(AVERAGE(AS34)&gt;2.6,AVERAGE(AS34)&lt;=3),3)))),"")</f>
        <v/>
      </c>
      <c r="BU34" s="127" t="str">
        <f t="shared" si="12"/>
        <v/>
      </c>
      <c r="BV34" s="125" t="str">
        <f t="shared" ref="BV34:BV48" si="46">IF($C34=BV$7,IF(SUM(AW34)=0,"",IF(AND(AVERAGE(AW34)&gt;=1,AVERAGE(AW34)&lt;=1.6),1,IF(AND(AVERAGE(AW34)&gt;1.6,AVERAGE(AW34)&lt;=2.6),2,IF(AND(AVERAGE(AW34)&gt;2.6,AVERAGE(AW34)&lt;=3),3)))),"")</f>
        <v/>
      </c>
      <c r="BW34" s="125" t="str">
        <f t="shared" ref="BW34:BW48" si="47">IF($C34=BW$7,IF(SUM(AW34)=0,"",IF(AND(AVERAGE(AW34)&gt;=1,AVERAGE(AW34)&lt;=1.6),1,IF(AND(AVERAGE(AW34)&gt;1.6,AVERAGE(AW34)&lt;=2.6),2,IF(AND(AVERAGE(AW34)&gt;2.6,AVERAGE(AW34)&lt;=3),3)))),"")</f>
        <v/>
      </c>
      <c r="BX34" s="127" t="str">
        <f t="shared" si="15"/>
        <v/>
      </c>
      <c r="BY34" s="125" t="str">
        <f t="shared" ref="BY34:BY48" si="48">IF($C34=BY$7,IF(SUM(BA34,BE34)=0,"",IF(AND(AVERAGE(BA34,BE34)&gt;=1,AVERAGE(BA34,BE34)&lt;=1.6),1,IF(AND(AVERAGE(BA34,BE34)&gt;1.6,AVERAGE(BA34,BE34)&lt;=2.6),2,IF(AND(AVERAGE(BA34,BE34)&gt;2.6,AVERAGE(BA34,BE34)&lt;=3),3)))),"")</f>
        <v/>
      </c>
      <c r="BZ34" s="125" t="str">
        <f t="shared" ref="BZ34:BZ48" si="49">IF($C34=BZ$7,IF(SUM(BA34,BE34)=0,"",IF(AND(AVERAGE(BA34,BE34)&gt;=1,AVERAGE(BA34,BE34)&lt;=1.6),1,IF(AND(AVERAGE(BA34,BE34)&gt;1.6,AVERAGE(BA34,BE34)&lt;=2.6),2,IF(AND(AVERAGE(BA34,BE34)&gt;2.6,AVERAGE(BA34,BE34)&lt;=3),3)))),"")</f>
        <v/>
      </c>
      <c r="CA34" s="227"/>
      <c r="CB34" s="227"/>
      <c r="CC34" s="127" t="str">
        <f t="shared" si="18"/>
        <v/>
      </c>
      <c r="CD34" s="125" t="str">
        <f t="shared" ref="CD34:CD48" si="50">IF($C34=CD$7,IF(SUM(G34,K34,O34,S34,W34)=0,"",IF(AND(AVERAGE(G34,K34,O34,S34,W34)&gt;=1,AVERAGE(G34,K34,O34,S34,W34)&lt;=1.6),1,IF(AND(AVERAGE(G34,K34,O34,S34,W34)&gt;1.6,AVERAGE(G34,K34,O34,S34,W34)&lt;=2.6),2,IF(AND(AVERAGE(G34,K34,O34,S34,W34)&gt;2.6,AVERAGE(G34,K34,O34,S34,W34)&lt;=3),3)))),"")</f>
        <v/>
      </c>
      <c r="CE34" s="125" t="str">
        <f t="shared" ref="CE34:CE48" si="51">IF($C34=CE$7,IF(SUM(G34,K34,O34,S34,W34)=0,"",IF(AND(AVERAGE(G34,K34,O34,S34,W34)&gt;=1,AVERAGE(G34,K34,O34,S34,W34)&lt;=1.6),1,IF(AND(AVERAGE(G34,K34,O34,S34,W34)&gt;1.6,AVERAGE(G34,K34,O34,S34,W34)&lt;=2.6),2,IF(AND(AVERAGE(G34,K34,O34,S34,W34)&gt;2.6,AVERAGE(G34,K34,O34,S34,W34)&lt;=3),3)))),"")</f>
        <v/>
      </c>
      <c r="CF34" s="127" t="str">
        <f t="shared" si="21"/>
        <v/>
      </c>
      <c r="CG34" s="125" t="str">
        <f t="shared" ref="CG34:CG48" si="52">IF($C34=CG$7,IF(SUM(AA34,AE34,AI34)=0,"",IF(AND(AVERAGE(AA34,AE34,AI34)&gt;=1,AVERAGE(AA34,AE34,AI34)&lt;=1.6),1,IF(AND(AVERAGE(AA34,AE34,AI34)&gt;1.6,AVERAGE(AA34,AE34,AI34)&lt;=2.6),2,IF(AND(AVERAGE(AA34,AE34,AI34)&gt;2.6,AVERAGE(AA34,AE34,AI34)&lt;=3),3)))),"")</f>
        <v/>
      </c>
      <c r="CH34" s="125" t="str">
        <f t="shared" ref="CH34:CH48" si="53">IF($C34=CH$7,IF(SUM(AA34,AE34,AI34)=0,"",IF(AND(AVERAGE(AA34,AE34,AI34)&gt;=1,AVERAGE(AA34,AE34,AI34)&lt;=1.6),1,IF(AND(AVERAGE(AA34,AE34,AI34)&gt;1.6,AVERAGE(AA34,AE34,AI34)&lt;=2.6),2,IF(AND(AVERAGE(AA34,AE34,AI34)&gt;2.6,AVERAGE(AA34,AE34,AI34)&lt;=3),3)))),"")</f>
        <v/>
      </c>
      <c r="CI34" s="127" t="str">
        <f t="shared" si="24"/>
        <v/>
      </c>
      <c r="CJ34" s="125" t="str">
        <f t="shared" ref="CJ34:CJ48" si="54">IF($C34=CJ$7,IF(SUM(AM34,AQ34)=0,"",IF(AND(AVERAGE(AM34,AQ34)&gt;=1,AVERAGE(AM34,AQ34)&lt;=1.6),1,IF(AND(AVERAGE(AM34,AQ34)&gt;1.6,AVERAGE(AM34,AQ34)&lt;=2.6),2,IF(AND(AVERAGE(AM34,AQ34)&gt;2.6,AVERAGE(AM34,AQ34)&lt;=3),3)))),"")</f>
        <v/>
      </c>
      <c r="CK34" s="125" t="str">
        <f t="shared" ref="CK34:CK48" si="55">IF($C34=CK$7,IF(SUM(AM34,AQ34)=0,"",IF(AND(AVERAGE(AM34,AQ34)&gt;=1,AVERAGE(AM34,AQ34)&lt;=1.6),1,IF(AND(AVERAGE(AM34,AQ34)&gt;1.6,AVERAGE(AM34,AQ34)&lt;=2.6),2,IF(AND(AVERAGE(AM34,AQ34)&gt;2.6,AVERAGE(AM34,AQ34)&lt;=3),3)))),"")</f>
        <v/>
      </c>
      <c r="CL34" s="127" t="str">
        <f t="shared" si="27"/>
        <v/>
      </c>
      <c r="CM34" s="125" t="str">
        <f t="shared" ref="CM34:CM47" si="56">IF($C34=CM$7,IF(SUM(AU34)=0,"",IF(AND(AVERAGE(AU34)&gt;=1,AVERAGE(AU34)&lt;=1.6),1,IF(AND(AVERAGE(AU34)&gt;1.6,AVERAGE(AU34)&lt;=2.6),2,IF(AND(AVERAGE(AU34)&gt;2.6,AVERAGE(AU34)&lt;=3),3)))),"")</f>
        <v/>
      </c>
      <c r="CN34" s="125" t="str">
        <f t="shared" ref="CN34:CN47" si="57">IF($C34=CN$7,IF(SUM(AU34)=0,"",IF(AND(AVERAGE(AU34)&gt;=1,AVERAGE(AU34)&lt;=1.6),1,IF(AND(AVERAGE(AU34)&gt;1.6,AVERAGE(AU34)&lt;=2.6),2,IF(AND(AVERAGE(AU34)&gt;2.6,AVERAGE(AU34)&lt;=3),3)))),"")</f>
        <v/>
      </c>
      <c r="CO34" s="127" t="str">
        <f t="shared" ref="CO34:CO48" si="58">IF(AND(CP34="",CQ34=""),"",AVERAGE(CP34:CQ34))</f>
        <v/>
      </c>
      <c r="CP34" s="125" t="str">
        <f t="shared" ref="CP34:CP48" si="59">IF($C34=CP$7,IF(SUM(AY34)=0,"",IF(AND(AVERAGE(AY34)&gt;=1,AVERAGE(AY34)&lt;=1.6),1,IF(AND(AVERAGE(AY34)&gt;1.6,AVERAGE(AY34)&lt;=2.6),2,IF(AND(AVERAGE(AY34)&gt;2.6,AVERAGE(AY34)&lt;=3),3)))),"")</f>
        <v/>
      </c>
      <c r="CQ34" s="125" t="str">
        <f t="shared" ref="CQ34:CQ48" si="60">IF($C34=CQ$7,IF(SUM(AY34)=0,"",IF(AND(AVERAGE(AY34)&gt;=1,AVERAGE(AY34)&lt;=1.6),1,IF(AND(AVERAGE(AY34)&gt;1.6,AVERAGE(AY34)&lt;=2.6),2,IF(AND(AVERAGE(AY34)&gt;2.6,AVERAGE(AY34)&lt;=3),3)))),"")</f>
        <v/>
      </c>
      <c r="CR34" s="127" t="str">
        <f t="shared" si="33"/>
        <v/>
      </c>
      <c r="CS34" s="125" t="str">
        <f t="shared" ref="CS34:CS48" si="61">IF($C34=CS$7,IF(SUM(BC34,BG34)=0,"",IF(AND(AVERAGE(BC34,BG34)&gt;=1,AVERAGE(BC34,BG34)&lt;=1.6),1,IF(AND(AVERAGE(BC34,BG34)&gt;1.6,AVERAGE(BC34,BG34)&lt;=2.6),2,IF(AND(AVERAGE(BC34,BG34)&gt;2.6,AVERAGE(BC34,BG34)&lt;=3),3)))),"")</f>
        <v/>
      </c>
      <c r="CT34" s="125" t="str">
        <f t="shared" ref="CT34:CT48" si="62">IF($C34=CT$7,IF(SUM(BC34,BG34)=0,"",IF(AND(AVERAGE(BC34,BG34)&gt;=1,AVERAGE(BC34,BG34)&lt;=1.6),1,IF(AND(AVERAGE(BC34,BG34)&gt;1.6,AVERAGE(BC34,BG34)&lt;=2.6),2,IF(AND(AVERAGE(BC34,BG34)&gt;2.6,AVERAGE(BC34,BG34)&lt;=3),3)))),"")</f>
        <v/>
      </c>
      <c r="CU34" s="227"/>
      <c r="CV34" s="227"/>
    </row>
    <row r="35" spans="1:100" s="228" customFormat="1" ht="45" customHeight="1">
      <c r="A35" s="226">
        <f>'MAKLUMAT MURID'!A39</f>
        <v>27</v>
      </c>
      <c r="B35" s="225">
        <f>VLOOKUP(A35,'MAKLUMAT MURID'!$A$13:$I$52,2,FALSE)</f>
        <v>0</v>
      </c>
      <c r="C35" s="226" t="str">
        <f>VLOOKUP(A35,'MAKLUMAT MURID'!$A$13:$I$52,6,FALSE)</f>
        <v/>
      </c>
      <c r="D35" s="226">
        <f>VLOOKUP(A35,'MAKLUMAT MURID'!$A$13:$I$52,5,FALSE)</f>
        <v>0</v>
      </c>
      <c r="E35" s="38"/>
      <c r="F35" s="134"/>
      <c r="G35" s="38"/>
      <c r="H35" s="134"/>
      <c r="I35" s="38"/>
      <c r="J35" s="134"/>
      <c r="K35" s="38"/>
      <c r="L35" s="134"/>
      <c r="M35" s="38"/>
      <c r="N35" s="134"/>
      <c r="O35" s="38"/>
      <c r="P35" s="134"/>
      <c r="Q35" s="38"/>
      <c r="R35" s="134"/>
      <c r="S35" s="38"/>
      <c r="T35" s="134"/>
      <c r="U35" s="38"/>
      <c r="V35" s="134"/>
      <c r="W35" s="38"/>
      <c r="X35" s="134"/>
      <c r="Y35" s="38"/>
      <c r="Z35" s="134"/>
      <c r="AA35" s="38"/>
      <c r="AB35" s="134"/>
      <c r="AC35" s="38"/>
      <c r="AD35" s="134"/>
      <c r="AE35" s="38"/>
      <c r="AF35" s="134"/>
      <c r="AG35" s="38"/>
      <c r="AH35" s="134"/>
      <c r="AI35" s="38"/>
      <c r="AJ35" s="134"/>
      <c r="AK35" s="38"/>
      <c r="AL35" s="134"/>
      <c r="AM35" s="38"/>
      <c r="AN35" s="134"/>
      <c r="AO35" s="38"/>
      <c r="AP35" s="134"/>
      <c r="AQ35" s="38"/>
      <c r="AR35" s="134"/>
      <c r="AS35" s="38"/>
      <c r="AT35" s="134"/>
      <c r="AU35" s="38"/>
      <c r="AV35" s="134"/>
      <c r="AW35" s="38"/>
      <c r="AX35" s="134"/>
      <c r="AY35" s="38"/>
      <c r="AZ35" s="134"/>
      <c r="BA35" s="38"/>
      <c r="BB35" s="134"/>
      <c r="BC35" s="38"/>
      <c r="BD35" s="134"/>
      <c r="BE35" s="38"/>
      <c r="BF35" s="134"/>
      <c r="BG35" s="38"/>
      <c r="BH35" s="134"/>
      <c r="BI35" s="127" t="str">
        <f t="shared" si="0"/>
        <v/>
      </c>
      <c r="BJ35" s="125" t="str">
        <f t="shared" si="38"/>
        <v/>
      </c>
      <c r="BK35" s="125" t="str">
        <f t="shared" si="39"/>
        <v/>
      </c>
      <c r="BL35" s="127" t="str">
        <f t="shared" si="3"/>
        <v/>
      </c>
      <c r="BM35" s="125" t="str">
        <f t="shared" si="40"/>
        <v/>
      </c>
      <c r="BN35" s="125" t="str">
        <f t="shared" si="41"/>
        <v/>
      </c>
      <c r="BO35" s="127" t="str">
        <f t="shared" si="6"/>
        <v/>
      </c>
      <c r="BP35" s="125" t="str">
        <f t="shared" si="42"/>
        <v/>
      </c>
      <c r="BQ35" s="125" t="str">
        <f t="shared" si="43"/>
        <v/>
      </c>
      <c r="BR35" s="127" t="str">
        <f t="shared" si="9"/>
        <v/>
      </c>
      <c r="BS35" s="125" t="str">
        <f t="shared" si="44"/>
        <v/>
      </c>
      <c r="BT35" s="125" t="str">
        <f t="shared" si="45"/>
        <v/>
      </c>
      <c r="BU35" s="127" t="str">
        <f t="shared" si="12"/>
        <v/>
      </c>
      <c r="BV35" s="125" t="str">
        <f t="shared" si="46"/>
        <v/>
      </c>
      <c r="BW35" s="125" t="str">
        <f t="shared" si="47"/>
        <v/>
      </c>
      <c r="BX35" s="127" t="str">
        <f t="shared" si="15"/>
        <v/>
      </c>
      <c r="BY35" s="125" t="str">
        <f t="shared" si="48"/>
        <v/>
      </c>
      <c r="BZ35" s="125" t="str">
        <f t="shared" si="49"/>
        <v/>
      </c>
      <c r="CA35" s="227"/>
      <c r="CB35" s="227"/>
      <c r="CC35" s="127" t="str">
        <f t="shared" si="18"/>
        <v/>
      </c>
      <c r="CD35" s="125" t="str">
        <f t="shared" si="50"/>
        <v/>
      </c>
      <c r="CE35" s="125" t="str">
        <f t="shared" si="51"/>
        <v/>
      </c>
      <c r="CF35" s="127" t="str">
        <f t="shared" si="21"/>
        <v/>
      </c>
      <c r="CG35" s="125" t="str">
        <f t="shared" si="52"/>
        <v/>
      </c>
      <c r="CH35" s="125" t="str">
        <f t="shared" si="53"/>
        <v/>
      </c>
      <c r="CI35" s="127" t="str">
        <f t="shared" si="24"/>
        <v/>
      </c>
      <c r="CJ35" s="125" t="str">
        <f t="shared" si="54"/>
        <v/>
      </c>
      <c r="CK35" s="125" t="str">
        <f t="shared" si="55"/>
        <v/>
      </c>
      <c r="CL35" s="127" t="str">
        <f t="shared" si="27"/>
        <v/>
      </c>
      <c r="CM35" s="125" t="str">
        <f t="shared" si="56"/>
        <v/>
      </c>
      <c r="CN35" s="125" t="str">
        <f t="shared" si="57"/>
        <v/>
      </c>
      <c r="CO35" s="127" t="str">
        <f t="shared" si="58"/>
        <v/>
      </c>
      <c r="CP35" s="125" t="str">
        <f t="shared" si="59"/>
        <v/>
      </c>
      <c r="CQ35" s="125" t="str">
        <f t="shared" si="60"/>
        <v/>
      </c>
      <c r="CR35" s="127" t="str">
        <f t="shared" si="33"/>
        <v/>
      </c>
      <c r="CS35" s="125" t="str">
        <f t="shared" si="61"/>
        <v/>
      </c>
      <c r="CT35" s="125" t="str">
        <f t="shared" si="62"/>
        <v/>
      </c>
      <c r="CU35" s="227"/>
      <c r="CV35" s="227"/>
    </row>
    <row r="36" spans="1:100" s="228" customFormat="1" ht="45" customHeight="1">
      <c r="A36" s="226">
        <f>'MAKLUMAT MURID'!A40</f>
        <v>28</v>
      </c>
      <c r="B36" s="225">
        <f>VLOOKUP(A36,'MAKLUMAT MURID'!$A$13:$I$52,2,FALSE)</f>
        <v>0</v>
      </c>
      <c r="C36" s="226" t="str">
        <f>VLOOKUP(A36,'MAKLUMAT MURID'!$A$13:$I$52,6,FALSE)</f>
        <v/>
      </c>
      <c r="D36" s="226">
        <f>VLOOKUP(A36,'MAKLUMAT MURID'!$A$13:$I$52,5,FALSE)</f>
        <v>0</v>
      </c>
      <c r="E36" s="38"/>
      <c r="F36" s="134"/>
      <c r="G36" s="38"/>
      <c r="H36" s="134"/>
      <c r="I36" s="38"/>
      <c r="J36" s="134"/>
      <c r="K36" s="38"/>
      <c r="L36" s="134"/>
      <c r="M36" s="38"/>
      <c r="N36" s="134"/>
      <c r="O36" s="38"/>
      <c r="P36" s="134"/>
      <c r="Q36" s="38"/>
      <c r="R36" s="134"/>
      <c r="S36" s="38"/>
      <c r="T36" s="134"/>
      <c r="U36" s="38"/>
      <c r="V36" s="134"/>
      <c r="W36" s="38"/>
      <c r="X36" s="134"/>
      <c r="Y36" s="38"/>
      <c r="Z36" s="134"/>
      <c r="AA36" s="38"/>
      <c r="AB36" s="134"/>
      <c r="AC36" s="38"/>
      <c r="AD36" s="134"/>
      <c r="AE36" s="38"/>
      <c r="AF36" s="134"/>
      <c r="AG36" s="38"/>
      <c r="AH36" s="134"/>
      <c r="AI36" s="38"/>
      <c r="AJ36" s="134"/>
      <c r="AK36" s="38"/>
      <c r="AL36" s="134"/>
      <c r="AM36" s="38"/>
      <c r="AN36" s="134"/>
      <c r="AO36" s="38"/>
      <c r="AP36" s="134"/>
      <c r="AQ36" s="38"/>
      <c r="AR36" s="134"/>
      <c r="AS36" s="38"/>
      <c r="AT36" s="134"/>
      <c r="AU36" s="38"/>
      <c r="AV36" s="134"/>
      <c r="AW36" s="38"/>
      <c r="AX36" s="134"/>
      <c r="AY36" s="38"/>
      <c r="AZ36" s="134"/>
      <c r="BA36" s="38"/>
      <c r="BB36" s="134"/>
      <c r="BC36" s="38"/>
      <c r="BD36" s="134"/>
      <c r="BE36" s="38"/>
      <c r="BF36" s="134"/>
      <c r="BG36" s="38"/>
      <c r="BH36" s="134"/>
      <c r="BI36" s="127" t="str">
        <f t="shared" si="0"/>
        <v/>
      </c>
      <c r="BJ36" s="125" t="str">
        <f t="shared" si="38"/>
        <v/>
      </c>
      <c r="BK36" s="125" t="str">
        <f t="shared" si="39"/>
        <v/>
      </c>
      <c r="BL36" s="127" t="str">
        <f t="shared" si="3"/>
        <v/>
      </c>
      <c r="BM36" s="125" t="str">
        <f t="shared" si="40"/>
        <v/>
      </c>
      <c r="BN36" s="125" t="str">
        <f t="shared" si="41"/>
        <v/>
      </c>
      <c r="BO36" s="127" t="str">
        <f t="shared" si="6"/>
        <v/>
      </c>
      <c r="BP36" s="125" t="str">
        <f t="shared" si="42"/>
        <v/>
      </c>
      <c r="BQ36" s="125" t="str">
        <f t="shared" si="43"/>
        <v/>
      </c>
      <c r="BR36" s="127" t="str">
        <f t="shared" si="9"/>
        <v/>
      </c>
      <c r="BS36" s="125" t="str">
        <f t="shared" si="44"/>
        <v/>
      </c>
      <c r="BT36" s="125" t="str">
        <f t="shared" si="45"/>
        <v/>
      </c>
      <c r="BU36" s="127" t="str">
        <f t="shared" si="12"/>
        <v/>
      </c>
      <c r="BV36" s="125" t="str">
        <f t="shared" si="46"/>
        <v/>
      </c>
      <c r="BW36" s="125" t="str">
        <f t="shared" si="47"/>
        <v/>
      </c>
      <c r="BX36" s="127" t="str">
        <f t="shared" si="15"/>
        <v/>
      </c>
      <c r="BY36" s="125" t="str">
        <f t="shared" si="48"/>
        <v/>
      </c>
      <c r="BZ36" s="125" t="str">
        <f t="shared" si="49"/>
        <v/>
      </c>
      <c r="CA36" s="227"/>
      <c r="CB36" s="227"/>
      <c r="CC36" s="127" t="str">
        <f t="shared" si="18"/>
        <v/>
      </c>
      <c r="CD36" s="125" t="str">
        <f t="shared" si="50"/>
        <v/>
      </c>
      <c r="CE36" s="125" t="str">
        <f t="shared" si="51"/>
        <v/>
      </c>
      <c r="CF36" s="127" t="str">
        <f t="shared" si="21"/>
        <v/>
      </c>
      <c r="CG36" s="125" t="str">
        <f t="shared" si="52"/>
        <v/>
      </c>
      <c r="CH36" s="125" t="str">
        <f t="shared" si="53"/>
        <v/>
      </c>
      <c r="CI36" s="127" t="str">
        <f t="shared" si="24"/>
        <v/>
      </c>
      <c r="CJ36" s="125" t="str">
        <f t="shared" si="54"/>
        <v/>
      </c>
      <c r="CK36" s="125" t="str">
        <f t="shared" si="55"/>
        <v/>
      </c>
      <c r="CL36" s="127" t="str">
        <f t="shared" si="27"/>
        <v/>
      </c>
      <c r="CM36" s="125" t="str">
        <f t="shared" si="56"/>
        <v/>
      </c>
      <c r="CN36" s="125" t="str">
        <f t="shared" si="57"/>
        <v/>
      </c>
      <c r="CO36" s="127" t="str">
        <f t="shared" si="58"/>
        <v/>
      </c>
      <c r="CP36" s="125" t="str">
        <f t="shared" si="59"/>
        <v/>
      </c>
      <c r="CQ36" s="125" t="str">
        <f t="shared" si="60"/>
        <v/>
      </c>
      <c r="CR36" s="127" t="str">
        <f t="shared" si="33"/>
        <v/>
      </c>
      <c r="CS36" s="125" t="str">
        <f t="shared" si="61"/>
        <v/>
      </c>
      <c r="CT36" s="125" t="str">
        <f t="shared" si="62"/>
        <v/>
      </c>
      <c r="CU36" s="227"/>
      <c r="CV36" s="227"/>
    </row>
    <row r="37" spans="1:100" s="228" customFormat="1" ht="45" customHeight="1">
      <c r="A37" s="226">
        <f>'MAKLUMAT MURID'!A41</f>
        <v>29</v>
      </c>
      <c r="B37" s="225">
        <f>VLOOKUP(A37,'MAKLUMAT MURID'!$A$13:$I$52,2,FALSE)</f>
        <v>0</v>
      </c>
      <c r="C37" s="226" t="str">
        <f>VLOOKUP(A37,'MAKLUMAT MURID'!$A$13:$I$52,6,FALSE)</f>
        <v/>
      </c>
      <c r="D37" s="226">
        <f>VLOOKUP(A37,'MAKLUMAT MURID'!$A$13:$I$52,5,FALSE)</f>
        <v>0</v>
      </c>
      <c r="E37" s="38"/>
      <c r="F37" s="134"/>
      <c r="G37" s="38"/>
      <c r="H37" s="134"/>
      <c r="I37" s="38"/>
      <c r="J37" s="134"/>
      <c r="K37" s="38"/>
      <c r="L37" s="134"/>
      <c r="M37" s="38"/>
      <c r="N37" s="134"/>
      <c r="O37" s="38"/>
      <c r="P37" s="134"/>
      <c r="Q37" s="38"/>
      <c r="R37" s="134"/>
      <c r="S37" s="38"/>
      <c r="T37" s="134"/>
      <c r="U37" s="38"/>
      <c r="V37" s="134"/>
      <c r="W37" s="38"/>
      <c r="X37" s="134"/>
      <c r="Y37" s="38"/>
      <c r="Z37" s="134"/>
      <c r="AA37" s="38"/>
      <c r="AB37" s="134"/>
      <c r="AC37" s="38"/>
      <c r="AD37" s="134"/>
      <c r="AE37" s="38"/>
      <c r="AF37" s="134"/>
      <c r="AG37" s="38"/>
      <c r="AH37" s="134"/>
      <c r="AI37" s="38"/>
      <c r="AJ37" s="134"/>
      <c r="AK37" s="38"/>
      <c r="AL37" s="134"/>
      <c r="AM37" s="38"/>
      <c r="AN37" s="134"/>
      <c r="AO37" s="38"/>
      <c r="AP37" s="134"/>
      <c r="AQ37" s="38"/>
      <c r="AR37" s="134"/>
      <c r="AS37" s="38"/>
      <c r="AT37" s="134"/>
      <c r="AU37" s="38"/>
      <c r="AV37" s="134"/>
      <c r="AW37" s="38"/>
      <c r="AX37" s="134"/>
      <c r="AY37" s="38"/>
      <c r="AZ37" s="134"/>
      <c r="BA37" s="38"/>
      <c r="BB37" s="134"/>
      <c r="BC37" s="38"/>
      <c r="BD37" s="134"/>
      <c r="BE37" s="38"/>
      <c r="BF37" s="134"/>
      <c r="BG37" s="38"/>
      <c r="BH37" s="134"/>
      <c r="BI37" s="127" t="str">
        <f t="shared" si="0"/>
        <v/>
      </c>
      <c r="BJ37" s="125" t="str">
        <f t="shared" si="38"/>
        <v/>
      </c>
      <c r="BK37" s="125" t="str">
        <f t="shared" si="39"/>
        <v/>
      </c>
      <c r="BL37" s="127" t="str">
        <f t="shared" si="3"/>
        <v/>
      </c>
      <c r="BM37" s="125" t="str">
        <f t="shared" si="40"/>
        <v/>
      </c>
      <c r="BN37" s="125" t="str">
        <f t="shared" si="41"/>
        <v/>
      </c>
      <c r="BO37" s="127" t="str">
        <f t="shared" si="6"/>
        <v/>
      </c>
      <c r="BP37" s="125" t="str">
        <f t="shared" si="42"/>
        <v/>
      </c>
      <c r="BQ37" s="125" t="str">
        <f t="shared" si="43"/>
        <v/>
      </c>
      <c r="BR37" s="127" t="str">
        <f t="shared" si="9"/>
        <v/>
      </c>
      <c r="BS37" s="125" t="str">
        <f t="shared" si="44"/>
        <v/>
      </c>
      <c r="BT37" s="125" t="str">
        <f t="shared" si="45"/>
        <v/>
      </c>
      <c r="BU37" s="127" t="str">
        <f t="shared" si="12"/>
        <v/>
      </c>
      <c r="BV37" s="125" t="str">
        <f t="shared" si="46"/>
        <v/>
      </c>
      <c r="BW37" s="125" t="str">
        <f t="shared" si="47"/>
        <v/>
      </c>
      <c r="BX37" s="127" t="str">
        <f t="shared" si="15"/>
        <v/>
      </c>
      <c r="BY37" s="125" t="str">
        <f t="shared" si="48"/>
        <v/>
      </c>
      <c r="BZ37" s="125" t="str">
        <f t="shared" si="49"/>
        <v/>
      </c>
      <c r="CA37" s="227"/>
      <c r="CB37" s="227"/>
      <c r="CC37" s="127" t="str">
        <f t="shared" si="18"/>
        <v/>
      </c>
      <c r="CD37" s="125" t="str">
        <f t="shared" si="50"/>
        <v/>
      </c>
      <c r="CE37" s="125" t="str">
        <f t="shared" si="51"/>
        <v/>
      </c>
      <c r="CF37" s="127" t="str">
        <f t="shared" si="21"/>
        <v/>
      </c>
      <c r="CG37" s="125" t="str">
        <f t="shared" si="52"/>
        <v/>
      </c>
      <c r="CH37" s="125" t="str">
        <f t="shared" si="53"/>
        <v/>
      </c>
      <c r="CI37" s="127" t="str">
        <f t="shared" si="24"/>
        <v/>
      </c>
      <c r="CJ37" s="125" t="str">
        <f t="shared" si="54"/>
        <v/>
      </c>
      <c r="CK37" s="125" t="str">
        <f t="shared" si="55"/>
        <v/>
      </c>
      <c r="CL37" s="127" t="str">
        <f t="shared" si="27"/>
        <v/>
      </c>
      <c r="CM37" s="125" t="str">
        <f t="shared" si="56"/>
        <v/>
      </c>
      <c r="CN37" s="125" t="str">
        <f t="shared" si="57"/>
        <v/>
      </c>
      <c r="CO37" s="127" t="str">
        <f t="shared" si="58"/>
        <v/>
      </c>
      <c r="CP37" s="125" t="str">
        <f t="shared" si="59"/>
        <v/>
      </c>
      <c r="CQ37" s="125" t="str">
        <f t="shared" si="60"/>
        <v/>
      </c>
      <c r="CR37" s="127" t="str">
        <f t="shared" si="33"/>
        <v/>
      </c>
      <c r="CS37" s="125" t="str">
        <f t="shared" si="61"/>
        <v/>
      </c>
      <c r="CT37" s="125" t="str">
        <f t="shared" si="62"/>
        <v/>
      </c>
      <c r="CU37" s="227"/>
      <c r="CV37" s="227"/>
    </row>
    <row r="38" spans="1:100" s="228" customFormat="1" ht="45" customHeight="1">
      <c r="A38" s="226">
        <f>'MAKLUMAT MURID'!A42</f>
        <v>30</v>
      </c>
      <c r="B38" s="225">
        <f>VLOOKUP(A38,'MAKLUMAT MURID'!$A$13:$I$52,2,FALSE)</f>
        <v>0</v>
      </c>
      <c r="C38" s="226" t="str">
        <f>VLOOKUP(A38,'MAKLUMAT MURID'!$A$13:$I$52,6,FALSE)</f>
        <v/>
      </c>
      <c r="D38" s="226">
        <f>VLOOKUP(A38,'MAKLUMAT MURID'!$A$13:$I$52,5,FALSE)</f>
        <v>0</v>
      </c>
      <c r="E38" s="38"/>
      <c r="F38" s="134"/>
      <c r="G38" s="38"/>
      <c r="H38" s="134"/>
      <c r="I38" s="38"/>
      <c r="J38" s="134"/>
      <c r="K38" s="38"/>
      <c r="L38" s="134"/>
      <c r="M38" s="38"/>
      <c r="N38" s="134"/>
      <c r="O38" s="38"/>
      <c r="P38" s="134"/>
      <c r="Q38" s="38"/>
      <c r="R38" s="134"/>
      <c r="S38" s="38"/>
      <c r="T38" s="134"/>
      <c r="U38" s="38"/>
      <c r="V38" s="134"/>
      <c r="W38" s="38"/>
      <c r="X38" s="134"/>
      <c r="Y38" s="38"/>
      <c r="Z38" s="134"/>
      <c r="AA38" s="38"/>
      <c r="AB38" s="134"/>
      <c r="AC38" s="38"/>
      <c r="AD38" s="134"/>
      <c r="AE38" s="38"/>
      <c r="AF38" s="134"/>
      <c r="AG38" s="38"/>
      <c r="AH38" s="134"/>
      <c r="AI38" s="38"/>
      <c r="AJ38" s="134"/>
      <c r="AK38" s="38"/>
      <c r="AL38" s="134"/>
      <c r="AM38" s="38"/>
      <c r="AN38" s="134"/>
      <c r="AO38" s="38"/>
      <c r="AP38" s="134"/>
      <c r="AQ38" s="38"/>
      <c r="AR38" s="134"/>
      <c r="AS38" s="38"/>
      <c r="AT38" s="134"/>
      <c r="AU38" s="38"/>
      <c r="AV38" s="134"/>
      <c r="AW38" s="38"/>
      <c r="AX38" s="134"/>
      <c r="AY38" s="38"/>
      <c r="AZ38" s="134"/>
      <c r="BA38" s="38"/>
      <c r="BB38" s="134"/>
      <c r="BC38" s="38"/>
      <c r="BD38" s="134"/>
      <c r="BE38" s="38"/>
      <c r="BF38" s="134"/>
      <c r="BG38" s="38"/>
      <c r="BH38" s="134"/>
      <c r="BI38" s="127" t="str">
        <f t="shared" si="0"/>
        <v/>
      </c>
      <c r="BJ38" s="125" t="str">
        <f t="shared" si="38"/>
        <v/>
      </c>
      <c r="BK38" s="125" t="str">
        <f t="shared" si="39"/>
        <v/>
      </c>
      <c r="BL38" s="127" t="str">
        <f t="shared" si="3"/>
        <v/>
      </c>
      <c r="BM38" s="125" t="str">
        <f t="shared" si="40"/>
        <v/>
      </c>
      <c r="BN38" s="125" t="str">
        <f t="shared" si="41"/>
        <v/>
      </c>
      <c r="BO38" s="127" t="str">
        <f t="shared" si="6"/>
        <v/>
      </c>
      <c r="BP38" s="125" t="str">
        <f t="shared" si="42"/>
        <v/>
      </c>
      <c r="BQ38" s="125" t="str">
        <f t="shared" si="43"/>
        <v/>
      </c>
      <c r="BR38" s="127" t="str">
        <f t="shared" si="9"/>
        <v/>
      </c>
      <c r="BS38" s="125" t="str">
        <f t="shared" si="44"/>
        <v/>
      </c>
      <c r="BT38" s="125" t="str">
        <f t="shared" si="45"/>
        <v/>
      </c>
      <c r="BU38" s="127" t="str">
        <f t="shared" si="12"/>
        <v/>
      </c>
      <c r="BV38" s="125" t="str">
        <f t="shared" si="46"/>
        <v/>
      </c>
      <c r="BW38" s="125" t="str">
        <f t="shared" si="47"/>
        <v/>
      </c>
      <c r="BX38" s="127" t="str">
        <f t="shared" si="15"/>
        <v/>
      </c>
      <c r="BY38" s="125" t="str">
        <f t="shared" si="48"/>
        <v/>
      </c>
      <c r="BZ38" s="125" t="str">
        <f t="shared" si="49"/>
        <v/>
      </c>
      <c r="CA38" s="227"/>
      <c r="CB38" s="227"/>
      <c r="CC38" s="127" t="str">
        <f t="shared" si="18"/>
        <v/>
      </c>
      <c r="CD38" s="125" t="str">
        <f t="shared" si="50"/>
        <v/>
      </c>
      <c r="CE38" s="125" t="str">
        <f t="shared" si="51"/>
        <v/>
      </c>
      <c r="CF38" s="127" t="str">
        <f t="shared" si="21"/>
        <v/>
      </c>
      <c r="CG38" s="125" t="str">
        <f t="shared" si="52"/>
        <v/>
      </c>
      <c r="CH38" s="125" t="str">
        <f t="shared" si="53"/>
        <v/>
      </c>
      <c r="CI38" s="127" t="str">
        <f t="shared" si="24"/>
        <v/>
      </c>
      <c r="CJ38" s="125" t="str">
        <f t="shared" si="54"/>
        <v/>
      </c>
      <c r="CK38" s="125" t="str">
        <f t="shared" si="55"/>
        <v/>
      </c>
      <c r="CL38" s="127" t="str">
        <f t="shared" si="27"/>
        <v/>
      </c>
      <c r="CM38" s="125" t="str">
        <f t="shared" si="56"/>
        <v/>
      </c>
      <c r="CN38" s="125" t="str">
        <f t="shared" si="57"/>
        <v/>
      </c>
      <c r="CO38" s="127" t="str">
        <f t="shared" si="58"/>
        <v/>
      </c>
      <c r="CP38" s="125" t="str">
        <f t="shared" si="59"/>
        <v/>
      </c>
      <c r="CQ38" s="125" t="str">
        <f t="shared" si="60"/>
        <v/>
      </c>
      <c r="CR38" s="127" t="str">
        <f t="shared" si="33"/>
        <v/>
      </c>
      <c r="CS38" s="125" t="str">
        <f t="shared" si="61"/>
        <v/>
      </c>
      <c r="CT38" s="125" t="str">
        <f t="shared" si="62"/>
        <v/>
      </c>
      <c r="CU38" s="227"/>
      <c r="CV38" s="227"/>
    </row>
    <row r="39" spans="1:100" s="228" customFormat="1" ht="45" customHeight="1">
      <c r="A39" s="226">
        <f>'MAKLUMAT MURID'!A43</f>
        <v>31</v>
      </c>
      <c r="B39" s="225">
        <f>VLOOKUP(A39,'MAKLUMAT MURID'!$A$13:$I$52,2,FALSE)</f>
        <v>0</v>
      </c>
      <c r="C39" s="226" t="str">
        <f>VLOOKUP(A39,'MAKLUMAT MURID'!$A$13:$I$52,6,FALSE)</f>
        <v/>
      </c>
      <c r="D39" s="226">
        <f>VLOOKUP(A39,'MAKLUMAT MURID'!$A$13:$I$52,5,FALSE)</f>
        <v>0</v>
      </c>
      <c r="E39" s="38"/>
      <c r="F39" s="134"/>
      <c r="G39" s="38"/>
      <c r="H39" s="134"/>
      <c r="I39" s="38"/>
      <c r="J39" s="134"/>
      <c r="K39" s="38"/>
      <c r="L39" s="134"/>
      <c r="M39" s="38"/>
      <c r="N39" s="134"/>
      <c r="O39" s="38"/>
      <c r="P39" s="134"/>
      <c r="Q39" s="38"/>
      <c r="R39" s="134"/>
      <c r="S39" s="38"/>
      <c r="T39" s="134"/>
      <c r="U39" s="38"/>
      <c r="V39" s="134"/>
      <c r="W39" s="38"/>
      <c r="X39" s="134"/>
      <c r="Y39" s="38"/>
      <c r="Z39" s="134"/>
      <c r="AA39" s="38"/>
      <c r="AB39" s="134"/>
      <c r="AC39" s="38"/>
      <c r="AD39" s="134"/>
      <c r="AE39" s="38"/>
      <c r="AF39" s="134"/>
      <c r="AG39" s="38"/>
      <c r="AH39" s="134"/>
      <c r="AI39" s="38"/>
      <c r="AJ39" s="134"/>
      <c r="AK39" s="38"/>
      <c r="AL39" s="134"/>
      <c r="AM39" s="38"/>
      <c r="AN39" s="134"/>
      <c r="AO39" s="38"/>
      <c r="AP39" s="134"/>
      <c r="AQ39" s="38"/>
      <c r="AR39" s="134"/>
      <c r="AS39" s="38"/>
      <c r="AT39" s="134"/>
      <c r="AU39" s="38"/>
      <c r="AV39" s="134"/>
      <c r="AW39" s="38"/>
      <c r="AX39" s="134"/>
      <c r="AY39" s="38"/>
      <c r="AZ39" s="134"/>
      <c r="BA39" s="38"/>
      <c r="BB39" s="134"/>
      <c r="BC39" s="38"/>
      <c r="BD39" s="134"/>
      <c r="BE39" s="38"/>
      <c r="BF39" s="134"/>
      <c r="BG39" s="38"/>
      <c r="BH39" s="134"/>
      <c r="BI39" s="127" t="str">
        <f t="shared" si="0"/>
        <v/>
      </c>
      <c r="BJ39" s="125" t="str">
        <f t="shared" si="38"/>
        <v/>
      </c>
      <c r="BK39" s="125" t="str">
        <f t="shared" si="39"/>
        <v/>
      </c>
      <c r="BL39" s="127" t="str">
        <f t="shared" si="3"/>
        <v/>
      </c>
      <c r="BM39" s="125" t="str">
        <f t="shared" si="40"/>
        <v/>
      </c>
      <c r="BN39" s="125" t="str">
        <f t="shared" si="41"/>
        <v/>
      </c>
      <c r="BO39" s="127" t="str">
        <f t="shared" si="6"/>
        <v/>
      </c>
      <c r="BP39" s="125" t="str">
        <f t="shared" si="42"/>
        <v/>
      </c>
      <c r="BQ39" s="125" t="str">
        <f t="shared" si="43"/>
        <v/>
      </c>
      <c r="BR39" s="127" t="str">
        <f t="shared" si="9"/>
        <v/>
      </c>
      <c r="BS39" s="125" t="str">
        <f t="shared" si="44"/>
        <v/>
      </c>
      <c r="BT39" s="125" t="str">
        <f t="shared" si="45"/>
        <v/>
      </c>
      <c r="BU39" s="127" t="str">
        <f t="shared" si="12"/>
        <v/>
      </c>
      <c r="BV39" s="125" t="str">
        <f t="shared" si="46"/>
        <v/>
      </c>
      <c r="BW39" s="125" t="str">
        <f t="shared" si="47"/>
        <v/>
      </c>
      <c r="BX39" s="127" t="str">
        <f t="shared" si="15"/>
        <v/>
      </c>
      <c r="BY39" s="125" t="str">
        <f t="shared" si="48"/>
        <v/>
      </c>
      <c r="BZ39" s="125" t="str">
        <f t="shared" si="49"/>
        <v/>
      </c>
      <c r="CA39" s="227"/>
      <c r="CB39" s="227"/>
      <c r="CC39" s="127" t="str">
        <f t="shared" si="18"/>
        <v/>
      </c>
      <c r="CD39" s="125" t="str">
        <f t="shared" si="50"/>
        <v/>
      </c>
      <c r="CE39" s="125" t="str">
        <f t="shared" si="51"/>
        <v/>
      </c>
      <c r="CF39" s="127" t="str">
        <f t="shared" si="21"/>
        <v/>
      </c>
      <c r="CG39" s="125" t="str">
        <f t="shared" si="52"/>
        <v/>
      </c>
      <c r="CH39" s="125" t="str">
        <f t="shared" si="53"/>
        <v/>
      </c>
      <c r="CI39" s="127" t="str">
        <f t="shared" si="24"/>
        <v/>
      </c>
      <c r="CJ39" s="125" t="str">
        <f t="shared" si="54"/>
        <v/>
      </c>
      <c r="CK39" s="125" t="str">
        <f t="shared" si="55"/>
        <v/>
      </c>
      <c r="CL39" s="127" t="str">
        <f t="shared" si="27"/>
        <v/>
      </c>
      <c r="CM39" s="125" t="str">
        <f t="shared" si="56"/>
        <v/>
      </c>
      <c r="CN39" s="125" t="str">
        <f t="shared" si="57"/>
        <v/>
      </c>
      <c r="CO39" s="127" t="str">
        <f t="shared" si="58"/>
        <v/>
      </c>
      <c r="CP39" s="125" t="str">
        <f t="shared" si="59"/>
        <v/>
      </c>
      <c r="CQ39" s="125" t="str">
        <f t="shared" si="60"/>
        <v/>
      </c>
      <c r="CR39" s="127" t="str">
        <f t="shared" si="33"/>
        <v/>
      </c>
      <c r="CS39" s="125" t="str">
        <f t="shared" si="61"/>
        <v/>
      </c>
      <c r="CT39" s="125" t="str">
        <f t="shared" si="62"/>
        <v/>
      </c>
      <c r="CU39" s="227"/>
      <c r="CV39" s="227"/>
    </row>
    <row r="40" spans="1:100" s="228" customFormat="1" ht="45" customHeight="1">
      <c r="A40" s="226">
        <f>'MAKLUMAT MURID'!A44</f>
        <v>32</v>
      </c>
      <c r="B40" s="225">
        <f>VLOOKUP(A40,'MAKLUMAT MURID'!$A$13:$I$52,2,FALSE)</f>
        <v>0</v>
      </c>
      <c r="C40" s="226" t="str">
        <f>VLOOKUP(A40,'MAKLUMAT MURID'!$A$13:$I$52,6,FALSE)</f>
        <v/>
      </c>
      <c r="D40" s="226">
        <f>VLOOKUP(A40,'MAKLUMAT MURID'!$A$13:$I$52,5,FALSE)</f>
        <v>0</v>
      </c>
      <c r="E40" s="38"/>
      <c r="F40" s="134"/>
      <c r="G40" s="38"/>
      <c r="H40" s="134"/>
      <c r="I40" s="38"/>
      <c r="J40" s="134"/>
      <c r="K40" s="38"/>
      <c r="L40" s="134"/>
      <c r="M40" s="38"/>
      <c r="N40" s="134"/>
      <c r="O40" s="38"/>
      <c r="P40" s="134"/>
      <c r="Q40" s="38"/>
      <c r="R40" s="134"/>
      <c r="S40" s="38"/>
      <c r="T40" s="134"/>
      <c r="U40" s="38"/>
      <c r="V40" s="134"/>
      <c r="W40" s="38"/>
      <c r="X40" s="134"/>
      <c r="Y40" s="38"/>
      <c r="Z40" s="134"/>
      <c r="AA40" s="38"/>
      <c r="AB40" s="134"/>
      <c r="AC40" s="38"/>
      <c r="AD40" s="134"/>
      <c r="AE40" s="38"/>
      <c r="AF40" s="134"/>
      <c r="AG40" s="38"/>
      <c r="AH40" s="134"/>
      <c r="AI40" s="38"/>
      <c r="AJ40" s="134"/>
      <c r="AK40" s="38"/>
      <c r="AL40" s="134"/>
      <c r="AM40" s="38"/>
      <c r="AN40" s="134"/>
      <c r="AO40" s="38"/>
      <c r="AP40" s="134"/>
      <c r="AQ40" s="38"/>
      <c r="AR40" s="134"/>
      <c r="AS40" s="38"/>
      <c r="AT40" s="134"/>
      <c r="AU40" s="38"/>
      <c r="AV40" s="134"/>
      <c r="AW40" s="38"/>
      <c r="AX40" s="134"/>
      <c r="AY40" s="38"/>
      <c r="AZ40" s="134"/>
      <c r="BA40" s="38"/>
      <c r="BB40" s="134"/>
      <c r="BC40" s="38"/>
      <c r="BD40" s="134"/>
      <c r="BE40" s="38"/>
      <c r="BF40" s="134"/>
      <c r="BG40" s="38"/>
      <c r="BH40" s="134"/>
      <c r="BI40" s="127" t="str">
        <f t="shared" si="0"/>
        <v/>
      </c>
      <c r="BJ40" s="125" t="str">
        <f t="shared" si="38"/>
        <v/>
      </c>
      <c r="BK40" s="125" t="str">
        <f t="shared" si="39"/>
        <v/>
      </c>
      <c r="BL40" s="127" t="str">
        <f t="shared" si="3"/>
        <v/>
      </c>
      <c r="BM40" s="125" t="str">
        <f t="shared" si="40"/>
        <v/>
      </c>
      <c r="BN40" s="125" t="str">
        <f t="shared" si="41"/>
        <v/>
      </c>
      <c r="BO40" s="127" t="str">
        <f t="shared" si="6"/>
        <v/>
      </c>
      <c r="BP40" s="125" t="str">
        <f t="shared" si="42"/>
        <v/>
      </c>
      <c r="BQ40" s="125" t="str">
        <f t="shared" si="43"/>
        <v/>
      </c>
      <c r="BR40" s="127" t="str">
        <f t="shared" si="9"/>
        <v/>
      </c>
      <c r="BS40" s="125" t="str">
        <f t="shared" si="44"/>
        <v/>
      </c>
      <c r="BT40" s="125" t="str">
        <f t="shared" si="45"/>
        <v/>
      </c>
      <c r="BU40" s="127" t="str">
        <f t="shared" si="12"/>
        <v/>
      </c>
      <c r="BV40" s="125" t="str">
        <f t="shared" si="46"/>
        <v/>
      </c>
      <c r="BW40" s="125" t="str">
        <f t="shared" si="47"/>
        <v/>
      </c>
      <c r="BX40" s="127" t="str">
        <f t="shared" si="15"/>
        <v/>
      </c>
      <c r="BY40" s="125" t="str">
        <f t="shared" si="48"/>
        <v/>
      </c>
      <c r="BZ40" s="125" t="str">
        <f t="shared" si="49"/>
        <v/>
      </c>
      <c r="CA40" s="227"/>
      <c r="CB40" s="227"/>
      <c r="CC40" s="127" t="str">
        <f t="shared" si="18"/>
        <v/>
      </c>
      <c r="CD40" s="125" t="str">
        <f t="shared" si="50"/>
        <v/>
      </c>
      <c r="CE40" s="125" t="str">
        <f t="shared" si="51"/>
        <v/>
      </c>
      <c r="CF40" s="127" t="str">
        <f t="shared" si="21"/>
        <v/>
      </c>
      <c r="CG40" s="125" t="str">
        <f t="shared" si="52"/>
        <v/>
      </c>
      <c r="CH40" s="125" t="str">
        <f t="shared" si="53"/>
        <v/>
      </c>
      <c r="CI40" s="127" t="str">
        <f t="shared" si="24"/>
        <v/>
      </c>
      <c r="CJ40" s="125" t="str">
        <f t="shared" si="54"/>
        <v/>
      </c>
      <c r="CK40" s="125" t="str">
        <f t="shared" si="55"/>
        <v/>
      </c>
      <c r="CL40" s="127" t="str">
        <f t="shared" si="27"/>
        <v/>
      </c>
      <c r="CM40" s="125" t="str">
        <f t="shared" si="56"/>
        <v/>
      </c>
      <c r="CN40" s="125" t="str">
        <f t="shared" si="57"/>
        <v/>
      </c>
      <c r="CO40" s="127" t="str">
        <f t="shared" si="58"/>
        <v/>
      </c>
      <c r="CP40" s="125" t="str">
        <f t="shared" si="59"/>
        <v/>
      </c>
      <c r="CQ40" s="125" t="str">
        <f t="shared" si="60"/>
        <v/>
      </c>
      <c r="CR40" s="127" t="str">
        <f t="shared" si="33"/>
        <v/>
      </c>
      <c r="CS40" s="125" t="str">
        <f t="shared" si="61"/>
        <v/>
      </c>
      <c r="CT40" s="125" t="str">
        <f t="shared" si="62"/>
        <v/>
      </c>
      <c r="CU40" s="227"/>
      <c r="CV40" s="227"/>
    </row>
    <row r="41" spans="1:100" s="228" customFormat="1" ht="45" customHeight="1">
      <c r="A41" s="226">
        <f>'MAKLUMAT MURID'!A45</f>
        <v>33</v>
      </c>
      <c r="B41" s="225">
        <f>VLOOKUP(A41,'MAKLUMAT MURID'!$A$13:$I$52,2,FALSE)</f>
        <v>0</v>
      </c>
      <c r="C41" s="226" t="str">
        <f>VLOOKUP(A41,'MAKLUMAT MURID'!$A$13:$I$52,6,FALSE)</f>
        <v/>
      </c>
      <c r="D41" s="226">
        <f>VLOOKUP(A41,'MAKLUMAT MURID'!$A$13:$I$52,5,FALSE)</f>
        <v>0</v>
      </c>
      <c r="E41" s="38"/>
      <c r="F41" s="134"/>
      <c r="G41" s="38"/>
      <c r="H41" s="134"/>
      <c r="I41" s="38"/>
      <c r="J41" s="134"/>
      <c r="K41" s="38"/>
      <c r="L41" s="134"/>
      <c r="M41" s="38"/>
      <c r="N41" s="134"/>
      <c r="O41" s="38"/>
      <c r="P41" s="134"/>
      <c r="Q41" s="38"/>
      <c r="R41" s="134"/>
      <c r="S41" s="38"/>
      <c r="T41" s="134"/>
      <c r="U41" s="38"/>
      <c r="V41" s="134"/>
      <c r="W41" s="38"/>
      <c r="X41" s="134"/>
      <c r="Y41" s="38"/>
      <c r="Z41" s="134"/>
      <c r="AA41" s="38"/>
      <c r="AB41" s="134"/>
      <c r="AC41" s="38"/>
      <c r="AD41" s="134"/>
      <c r="AE41" s="38"/>
      <c r="AF41" s="134"/>
      <c r="AG41" s="38"/>
      <c r="AH41" s="134"/>
      <c r="AI41" s="38"/>
      <c r="AJ41" s="134"/>
      <c r="AK41" s="38"/>
      <c r="AL41" s="134"/>
      <c r="AM41" s="38"/>
      <c r="AN41" s="134"/>
      <c r="AO41" s="38"/>
      <c r="AP41" s="134"/>
      <c r="AQ41" s="38"/>
      <c r="AR41" s="134"/>
      <c r="AS41" s="38"/>
      <c r="AT41" s="134"/>
      <c r="AU41" s="38"/>
      <c r="AV41" s="134"/>
      <c r="AW41" s="38"/>
      <c r="AX41" s="134"/>
      <c r="AY41" s="38"/>
      <c r="AZ41" s="134"/>
      <c r="BA41" s="38"/>
      <c r="BB41" s="134"/>
      <c r="BC41" s="38"/>
      <c r="BD41" s="134"/>
      <c r="BE41" s="38"/>
      <c r="BF41" s="134"/>
      <c r="BG41" s="38"/>
      <c r="BH41" s="134"/>
      <c r="BI41" s="127" t="str">
        <f t="shared" si="0"/>
        <v/>
      </c>
      <c r="BJ41" s="125" t="str">
        <f t="shared" si="38"/>
        <v/>
      </c>
      <c r="BK41" s="125" t="str">
        <f t="shared" si="39"/>
        <v/>
      </c>
      <c r="BL41" s="127" t="str">
        <f t="shared" si="3"/>
        <v/>
      </c>
      <c r="BM41" s="125" t="str">
        <f t="shared" si="40"/>
        <v/>
      </c>
      <c r="BN41" s="125" t="str">
        <f t="shared" si="41"/>
        <v/>
      </c>
      <c r="BO41" s="127" t="str">
        <f t="shared" si="6"/>
        <v/>
      </c>
      <c r="BP41" s="125" t="str">
        <f t="shared" si="42"/>
        <v/>
      </c>
      <c r="BQ41" s="125" t="str">
        <f t="shared" si="43"/>
        <v/>
      </c>
      <c r="BR41" s="127" t="str">
        <f t="shared" si="9"/>
        <v/>
      </c>
      <c r="BS41" s="125" t="str">
        <f t="shared" si="44"/>
        <v/>
      </c>
      <c r="BT41" s="125" t="str">
        <f t="shared" si="45"/>
        <v/>
      </c>
      <c r="BU41" s="127" t="str">
        <f t="shared" si="12"/>
        <v/>
      </c>
      <c r="BV41" s="125" t="str">
        <f t="shared" si="46"/>
        <v/>
      </c>
      <c r="BW41" s="125" t="str">
        <f t="shared" si="47"/>
        <v/>
      </c>
      <c r="BX41" s="127" t="str">
        <f t="shared" si="15"/>
        <v/>
      </c>
      <c r="BY41" s="125" t="str">
        <f t="shared" si="48"/>
        <v/>
      </c>
      <c r="BZ41" s="125" t="str">
        <f t="shared" si="49"/>
        <v/>
      </c>
      <c r="CA41" s="227"/>
      <c r="CB41" s="227"/>
      <c r="CC41" s="127" t="str">
        <f t="shared" si="18"/>
        <v/>
      </c>
      <c r="CD41" s="125" t="str">
        <f t="shared" si="50"/>
        <v/>
      </c>
      <c r="CE41" s="125" t="str">
        <f t="shared" si="51"/>
        <v/>
      </c>
      <c r="CF41" s="127" t="str">
        <f t="shared" si="21"/>
        <v/>
      </c>
      <c r="CG41" s="125" t="str">
        <f t="shared" si="52"/>
        <v/>
      </c>
      <c r="CH41" s="125" t="str">
        <f t="shared" si="53"/>
        <v/>
      </c>
      <c r="CI41" s="127" t="str">
        <f t="shared" si="24"/>
        <v/>
      </c>
      <c r="CJ41" s="125" t="str">
        <f t="shared" si="54"/>
        <v/>
      </c>
      <c r="CK41" s="125" t="str">
        <f t="shared" si="55"/>
        <v/>
      </c>
      <c r="CL41" s="127" t="str">
        <f t="shared" si="27"/>
        <v/>
      </c>
      <c r="CM41" s="125" t="str">
        <f t="shared" si="56"/>
        <v/>
      </c>
      <c r="CN41" s="125" t="str">
        <f t="shared" si="57"/>
        <v/>
      </c>
      <c r="CO41" s="127" t="str">
        <f t="shared" si="58"/>
        <v/>
      </c>
      <c r="CP41" s="125" t="str">
        <f t="shared" si="59"/>
        <v/>
      </c>
      <c r="CQ41" s="125" t="str">
        <f t="shared" si="60"/>
        <v/>
      </c>
      <c r="CR41" s="127" t="str">
        <f t="shared" si="33"/>
        <v/>
      </c>
      <c r="CS41" s="125" t="str">
        <f t="shared" si="61"/>
        <v/>
      </c>
      <c r="CT41" s="125" t="str">
        <f t="shared" si="62"/>
        <v/>
      </c>
      <c r="CU41" s="227"/>
      <c r="CV41" s="227"/>
    </row>
    <row r="42" spans="1:100" s="228" customFormat="1" ht="45" customHeight="1">
      <c r="A42" s="226">
        <f>'MAKLUMAT MURID'!A46</f>
        <v>34</v>
      </c>
      <c r="B42" s="225">
        <f>VLOOKUP(A42,'MAKLUMAT MURID'!$A$13:$I$52,2,FALSE)</f>
        <v>0</v>
      </c>
      <c r="C42" s="226" t="str">
        <f>VLOOKUP(A42,'MAKLUMAT MURID'!$A$13:$I$52,6,FALSE)</f>
        <v/>
      </c>
      <c r="D42" s="226">
        <f>VLOOKUP(A42,'MAKLUMAT MURID'!$A$13:$I$52,5,FALSE)</f>
        <v>0</v>
      </c>
      <c r="E42" s="38"/>
      <c r="F42" s="134"/>
      <c r="G42" s="38"/>
      <c r="H42" s="134"/>
      <c r="I42" s="38"/>
      <c r="J42" s="134"/>
      <c r="K42" s="38"/>
      <c r="L42" s="134"/>
      <c r="M42" s="38"/>
      <c r="N42" s="134"/>
      <c r="O42" s="38"/>
      <c r="P42" s="134"/>
      <c r="Q42" s="38"/>
      <c r="R42" s="134"/>
      <c r="S42" s="38"/>
      <c r="T42" s="134"/>
      <c r="U42" s="38"/>
      <c r="V42" s="134"/>
      <c r="W42" s="38"/>
      <c r="X42" s="134"/>
      <c r="Y42" s="38"/>
      <c r="Z42" s="134"/>
      <c r="AA42" s="38"/>
      <c r="AB42" s="134"/>
      <c r="AC42" s="38"/>
      <c r="AD42" s="134"/>
      <c r="AE42" s="38"/>
      <c r="AF42" s="134"/>
      <c r="AG42" s="38"/>
      <c r="AH42" s="134"/>
      <c r="AI42" s="38"/>
      <c r="AJ42" s="134"/>
      <c r="AK42" s="38"/>
      <c r="AL42" s="134"/>
      <c r="AM42" s="38"/>
      <c r="AN42" s="134"/>
      <c r="AO42" s="38"/>
      <c r="AP42" s="134"/>
      <c r="AQ42" s="38"/>
      <c r="AR42" s="134"/>
      <c r="AS42" s="38"/>
      <c r="AT42" s="134"/>
      <c r="AU42" s="38"/>
      <c r="AV42" s="134"/>
      <c r="AW42" s="38"/>
      <c r="AX42" s="134"/>
      <c r="AY42" s="38"/>
      <c r="AZ42" s="134"/>
      <c r="BA42" s="38"/>
      <c r="BB42" s="134"/>
      <c r="BC42" s="38"/>
      <c r="BD42" s="134"/>
      <c r="BE42" s="38"/>
      <c r="BF42" s="134"/>
      <c r="BG42" s="38"/>
      <c r="BH42" s="134"/>
      <c r="BI42" s="127" t="str">
        <f t="shared" si="0"/>
        <v/>
      </c>
      <c r="BJ42" s="125" t="str">
        <f t="shared" si="38"/>
        <v/>
      </c>
      <c r="BK42" s="125" t="str">
        <f t="shared" si="39"/>
        <v/>
      </c>
      <c r="BL42" s="127" t="str">
        <f t="shared" si="3"/>
        <v/>
      </c>
      <c r="BM42" s="125" t="str">
        <f t="shared" si="40"/>
        <v/>
      </c>
      <c r="BN42" s="125" t="str">
        <f t="shared" si="41"/>
        <v/>
      </c>
      <c r="BO42" s="127" t="str">
        <f t="shared" si="6"/>
        <v/>
      </c>
      <c r="BP42" s="125" t="str">
        <f t="shared" si="42"/>
        <v/>
      </c>
      <c r="BQ42" s="125" t="str">
        <f t="shared" si="43"/>
        <v/>
      </c>
      <c r="BR42" s="127" t="str">
        <f t="shared" si="9"/>
        <v/>
      </c>
      <c r="BS42" s="125" t="str">
        <f t="shared" si="44"/>
        <v/>
      </c>
      <c r="BT42" s="125" t="str">
        <f t="shared" si="45"/>
        <v/>
      </c>
      <c r="BU42" s="127" t="str">
        <f t="shared" si="12"/>
        <v/>
      </c>
      <c r="BV42" s="125" t="str">
        <f t="shared" si="46"/>
        <v/>
      </c>
      <c r="BW42" s="125" t="str">
        <f t="shared" si="47"/>
        <v/>
      </c>
      <c r="BX42" s="127" t="str">
        <f t="shared" si="15"/>
        <v/>
      </c>
      <c r="BY42" s="125" t="str">
        <f t="shared" si="48"/>
        <v/>
      </c>
      <c r="BZ42" s="125" t="str">
        <f t="shared" si="49"/>
        <v/>
      </c>
      <c r="CA42" s="227"/>
      <c r="CB42" s="227"/>
      <c r="CC42" s="127" t="str">
        <f t="shared" si="18"/>
        <v/>
      </c>
      <c r="CD42" s="125" t="str">
        <f t="shared" si="50"/>
        <v/>
      </c>
      <c r="CE42" s="125" t="str">
        <f t="shared" si="51"/>
        <v/>
      </c>
      <c r="CF42" s="127" t="str">
        <f t="shared" si="21"/>
        <v/>
      </c>
      <c r="CG42" s="125" t="str">
        <f t="shared" si="52"/>
        <v/>
      </c>
      <c r="CH42" s="125" t="str">
        <f t="shared" si="53"/>
        <v/>
      </c>
      <c r="CI42" s="127" t="str">
        <f t="shared" si="24"/>
        <v/>
      </c>
      <c r="CJ42" s="125" t="str">
        <f t="shared" si="54"/>
        <v/>
      </c>
      <c r="CK42" s="125" t="str">
        <f t="shared" si="55"/>
        <v/>
      </c>
      <c r="CL42" s="127" t="str">
        <f t="shared" si="27"/>
        <v/>
      </c>
      <c r="CM42" s="125" t="str">
        <f t="shared" si="56"/>
        <v/>
      </c>
      <c r="CN42" s="125" t="str">
        <f t="shared" si="57"/>
        <v/>
      </c>
      <c r="CO42" s="127" t="str">
        <f t="shared" si="58"/>
        <v/>
      </c>
      <c r="CP42" s="125" t="str">
        <f t="shared" si="59"/>
        <v/>
      </c>
      <c r="CQ42" s="125" t="str">
        <f t="shared" si="60"/>
        <v/>
      </c>
      <c r="CR42" s="127" t="str">
        <f t="shared" si="33"/>
        <v/>
      </c>
      <c r="CS42" s="125" t="str">
        <f t="shared" si="61"/>
        <v/>
      </c>
      <c r="CT42" s="125" t="str">
        <f t="shared" si="62"/>
        <v/>
      </c>
      <c r="CU42" s="227"/>
      <c r="CV42" s="227"/>
    </row>
    <row r="43" spans="1:100" s="228" customFormat="1" ht="45" customHeight="1">
      <c r="A43" s="226">
        <f>'MAKLUMAT MURID'!A47</f>
        <v>35</v>
      </c>
      <c r="B43" s="225">
        <f>VLOOKUP(A43,'MAKLUMAT MURID'!$A$13:$I$52,2,FALSE)</f>
        <v>0</v>
      </c>
      <c r="C43" s="226" t="str">
        <f>VLOOKUP(A43,'MAKLUMAT MURID'!$A$13:$I$52,6,FALSE)</f>
        <v/>
      </c>
      <c r="D43" s="226">
        <f>VLOOKUP(A43,'MAKLUMAT MURID'!$A$13:$I$52,5,FALSE)</f>
        <v>0</v>
      </c>
      <c r="E43" s="38"/>
      <c r="F43" s="134"/>
      <c r="G43" s="38"/>
      <c r="H43" s="134"/>
      <c r="I43" s="38"/>
      <c r="J43" s="134"/>
      <c r="K43" s="38"/>
      <c r="L43" s="134"/>
      <c r="M43" s="38"/>
      <c r="N43" s="134"/>
      <c r="O43" s="38"/>
      <c r="P43" s="134"/>
      <c r="Q43" s="38"/>
      <c r="R43" s="134"/>
      <c r="S43" s="38"/>
      <c r="T43" s="134"/>
      <c r="U43" s="38"/>
      <c r="V43" s="134"/>
      <c r="W43" s="38"/>
      <c r="X43" s="134"/>
      <c r="Y43" s="38"/>
      <c r="Z43" s="134"/>
      <c r="AA43" s="38"/>
      <c r="AB43" s="134"/>
      <c r="AC43" s="38"/>
      <c r="AD43" s="134"/>
      <c r="AE43" s="38"/>
      <c r="AF43" s="134"/>
      <c r="AG43" s="38"/>
      <c r="AH43" s="134"/>
      <c r="AI43" s="38"/>
      <c r="AJ43" s="134"/>
      <c r="AK43" s="38"/>
      <c r="AL43" s="134"/>
      <c r="AM43" s="38"/>
      <c r="AN43" s="134"/>
      <c r="AO43" s="38"/>
      <c r="AP43" s="134"/>
      <c r="AQ43" s="38"/>
      <c r="AR43" s="134"/>
      <c r="AS43" s="38"/>
      <c r="AT43" s="134"/>
      <c r="AU43" s="38"/>
      <c r="AV43" s="134"/>
      <c r="AW43" s="38"/>
      <c r="AX43" s="134"/>
      <c r="AY43" s="38"/>
      <c r="AZ43" s="134"/>
      <c r="BA43" s="38"/>
      <c r="BB43" s="134"/>
      <c r="BC43" s="38"/>
      <c r="BD43" s="134"/>
      <c r="BE43" s="38"/>
      <c r="BF43" s="134"/>
      <c r="BG43" s="38"/>
      <c r="BH43" s="134"/>
      <c r="BI43" s="127" t="str">
        <f t="shared" si="0"/>
        <v/>
      </c>
      <c r="BJ43" s="125" t="str">
        <f t="shared" si="38"/>
        <v/>
      </c>
      <c r="BK43" s="125" t="str">
        <f t="shared" si="39"/>
        <v/>
      </c>
      <c r="BL43" s="127" t="str">
        <f t="shared" si="3"/>
        <v/>
      </c>
      <c r="BM43" s="125" t="str">
        <f t="shared" si="40"/>
        <v/>
      </c>
      <c r="BN43" s="125" t="str">
        <f t="shared" si="41"/>
        <v/>
      </c>
      <c r="BO43" s="127" t="str">
        <f t="shared" si="6"/>
        <v/>
      </c>
      <c r="BP43" s="125" t="str">
        <f t="shared" si="42"/>
        <v/>
      </c>
      <c r="BQ43" s="125" t="str">
        <f t="shared" si="43"/>
        <v/>
      </c>
      <c r="BR43" s="127" t="str">
        <f t="shared" si="9"/>
        <v/>
      </c>
      <c r="BS43" s="125" t="str">
        <f t="shared" si="44"/>
        <v/>
      </c>
      <c r="BT43" s="125" t="str">
        <f t="shared" si="45"/>
        <v/>
      </c>
      <c r="BU43" s="127" t="str">
        <f t="shared" si="12"/>
        <v/>
      </c>
      <c r="BV43" s="125" t="str">
        <f t="shared" si="46"/>
        <v/>
      </c>
      <c r="BW43" s="125" t="str">
        <f t="shared" si="47"/>
        <v/>
      </c>
      <c r="BX43" s="127" t="str">
        <f t="shared" si="15"/>
        <v/>
      </c>
      <c r="BY43" s="125" t="str">
        <f t="shared" si="48"/>
        <v/>
      </c>
      <c r="BZ43" s="125" t="str">
        <f t="shared" si="49"/>
        <v/>
      </c>
      <c r="CA43" s="227"/>
      <c r="CB43" s="227"/>
      <c r="CC43" s="127" t="str">
        <f t="shared" si="18"/>
        <v/>
      </c>
      <c r="CD43" s="125" t="str">
        <f t="shared" si="50"/>
        <v/>
      </c>
      <c r="CE43" s="125" t="str">
        <f t="shared" si="51"/>
        <v/>
      </c>
      <c r="CF43" s="127" t="str">
        <f t="shared" si="21"/>
        <v/>
      </c>
      <c r="CG43" s="125" t="str">
        <f t="shared" si="52"/>
        <v/>
      </c>
      <c r="CH43" s="125" t="str">
        <f t="shared" si="53"/>
        <v/>
      </c>
      <c r="CI43" s="127" t="str">
        <f t="shared" si="24"/>
        <v/>
      </c>
      <c r="CJ43" s="125" t="str">
        <f t="shared" si="54"/>
        <v/>
      </c>
      <c r="CK43" s="125" t="str">
        <f t="shared" si="55"/>
        <v/>
      </c>
      <c r="CL43" s="127" t="str">
        <f t="shared" si="27"/>
        <v/>
      </c>
      <c r="CM43" s="125" t="str">
        <f t="shared" si="56"/>
        <v/>
      </c>
      <c r="CN43" s="125" t="str">
        <f t="shared" si="57"/>
        <v/>
      </c>
      <c r="CO43" s="127" t="str">
        <f t="shared" si="58"/>
        <v/>
      </c>
      <c r="CP43" s="125" t="str">
        <f t="shared" si="59"/>
        <v/>
      </c>
      <c r="CQ43" s="125" t="str">
        <f t="shared" si="60"/>
        <v/>
      </c>
      <c r="CR43" s="127" t="str">
        <f t="shared" si="33"/>
        <v/>
      </c>
      <c r="CS43" s="125" t="str">
        <f t="shared" si="61"/>
        <v/>
      </c>
      <c r="CT43" s="125" t="str">
        <f t="shared" si="62"/>
        <v/>
      </c>
      <c r="CU43" s="227"/>
      <c r="CV43" s="227"/>
    </row>
    <row r="44" spans="1:100" s="228" customFormat="1" ht="45" customHeight="1">
      <c r="A44" s="226">
        <f>'MAKLUMAT MURID'!A48</f>
        <v>36</v>
      </c>
      <c r="B44" s="225">
        <f>VLOOKUP(A44,'MAKLUMAT MURID'!$A$13:$I$52,2,FALSE)</f>
        <v>0</v>
      </c>
      <c r="C44" s="226" t="str">
        <f>VLOOKUP(A44,'MAKLUMAT MURID'!$A$13:$I$52,6,FALSE)</f>
        <v/>
      </c>
      <c r="D44" s="226">
        <f>VLOOKUP(A44,'MAKLUMAT MURID'!$A$13:$I$52,5,FALSE)</f>
        <v>0</v>
      </c>
      <c r="E44" s="38"/>
      <c r="F44" s="134"/>
      <c r="G44" s="38"/>
      <c r="H44" s="134"/>
      <c r="I44" s="38"/>
      <c r="J44" s="134"/>
      <c r="K44" s="38"/>
      <c r="L44" s="134"/>
      <c r="M44" s="38"/>
      <c r="N44" s="134"/>
      <c r="O44" s="38"/>
      <c r="P44" s="134"/>
      <c r="Q44" s="38"/>
      <c r="R44" s="134"/>
      <c r="S44" s="38"/>
      <c r="T44" s="134"/>
      <c r="U44" s="38"/>
      <c r="V44" s="134"/>
      <c r="W44" s="38"/>
      <c r="X44" s="134"/>
      <c r="Y44" s="38"/>
      <c r="Z44" s="134"/>
      <c r="AA44" s="38"/>
      <c r="AB44" s="134"/>
      <c r="AC44" s="38"/>
      <c r="AD44" s="134"/>
      <c r="AE44" s="38"/>
      <c r="AF44" s="134"/>
      <c r="AG44" s="38"/>
      <c r="AH44" s="134"/>
      <c r="AI44" s="38"/>
      <c r="AJ44" s="134"/>
      <c r="AK44" s="38"/>
      <c r="AL44" s="134"/>
      <c r="AM44" s="38"/>
      <c r="AN44" s="134"/>
      <c r="AO44" s="38"/>
      <c r="AP44" s="134"/>
      <c r="AQ44" s="38"/>
      <c r="AR44" s="134"/>
      <c r="AS44" s="38"/>
      <c r="AT44" s="134"/>
      <c r="AU44" s="38"/>
      <c r="AV44" s="134"/>
      <c r="AW44" s="38"/>
      <c r="AX44" s="134"/>
      <c r="AY44" s="38"/>
      <c r="AZ44" s="134"/>
      <c r="BA44" s="38"/>
      <c r="BB44" s="134"/>
      <c r="BC44" s="38"/>
      <c r="BD44" s="134"/>
      <c r="BE44" s="38"/>
      <c r="BF44" s="134"/>
      <c r="BG44" s="38"/>
      <c r="BH44" s="134"/>
      <c r="BI44" s="127" t="str">
        <f t="shared" si="0"/>
        <v/>
      </c>
      <c r="BJ44" s="125" t="str">
        <f t="shared" si="38"/>
        <v/>
      </c>
      <c r="BK44" s="125" t="str">
        <f t="shared" si="39"/>
        <v/>
      </c>
      <c r="BL44" s="127" t="str">
        <f t="shared" si="3"/>
        <v/>
      </c>
      <c r="BM44" s="125" t="str">
        <f t="shared" si="40"/>
        <v/>
      </c>
      <c r="BN44" s="125" t="str">
        <f t="shared" si="41"/>
        <v/>
      </c>
      <c r="BO44" s="127" t="str">
        <f t="shared" si="6"/>
        <v/>
      </c>
      <c r="BP44" s="125" t="str">
        <f t="shared" si="42"/>
        <v/>
      </c>
      <c r="BQ44" s="125" t="str">
        <f t="shared" si="43"/>
        <v/>
      </c>
      <c r="BR44" s="127" t="str">
        <f t="shared" si="9"/>
        <v/>
      </c>
      <c r="BS44" s="125" t="str">
        <f t="shared" si="44"/>
        <v/>
      </c>
      <c r="BT44" s="125" t="str">
        <f t="shared" si="45"/>
        <v/>
      </c>
      <c r="BU44" s="127" t="str">
        <f t="shared" si="12"/>
        <v/>
      </c>
      <c r="BV44" s="125" t="str">
        <f t="shared" si="46"/>
        <v/>
      </c>
      <c r="BW44" s="125" t="str">
        <f t="shared" si="47"/>
        <v/>
      </c>
      <c r="BX44" s="127" t="str">
        <f t="shared" si="15"/>
        <v/>
      </c>
      <c r="BY44" s="125" t="str">
        <f t="shared" si="48"/>
        <v/>
      </c>
      <c r="BZ44" s="125" t="str">
        <f t="shared" si="49"/>
        <v/>
      </c>
      <c r="CA44" s="227"/>
      <c r="CB44" s="227"/>
      <c r="CC44" s="127" t="str">
        <f t="shared" si="18"/>
        <v/>
      </c>
      <c r="CD44" s="125" t="str">
        <f t="shared" si="50"/>
        <v/>
      </c>
      <c r="CE44" s="125" t="str">
        <f t="shared" si="51"/>
        <v/>
      </c>
      <c r="CF44" s="127" t="str">
        <f t="shared" si="21"/>
        <v/>
      </c>
      <c r="CG44" s="125" t="str">
        <f t="shared" si="52"/>
        <v/>
      </c>
      <c r="CH44" s="125" t="str">
        <f t="shared" si="53"/>
        <v/>
      </c>
      <c r="CI44" s="127" t="str">
        <f t="shared" si="24"/>
        <v/>
      </c>
      <c r="CJ44" s="125" t="str">
        <f t="shared" si="54"/>
        <v/>
      </c>
      <c r="CK44" s="125" t="str">
        <f t="shared" si="55"/>
        <v/>
      </c>
      <c r="CL44" s="127" t="str">
        <f t="shared" si="27"/>
        <v/>
      </c>
      <c r="CM44" s="125" t="str">
        <f t="shared" si="56"/>
        <v/>
      </c>
      <c r="CN44" s="125" t="str">
        <f t="shared" si="57"/>
        <v/>
      </c>
      <c r="CO44" s="127" t="str">
        <f t="shared" si="58"/>
        <v/>
      </c>
      <c r="CP44" s="125" t="str">
        <f t="shared" si="59"/>
        <v/>
      </c>
      <c r="CQ44" s="125" t="str">
        <f t="shared" si="60"/>
        <v/>
      </c>
      <c r="CR44" s="127" t="str">
        <f t="shared" si="33"/>
        <v/>
      </c>
      <c r="CS44" s="125" t="str">
        <f t="shared" si="61"/>
        <v/>
      </c>
      <c r="CT44" s="125" t="str">
        <f t="shared" si="62"/>
        <v/>
      </c>
      <c r="CU44" s="227"/>
      <c r="CV44" s="227"/>
    </row>
    <row r="45" spans="1:100" s="228" customFormat="1" ht="45" customHeight="1">
      <c r="A45" s="226">
        <f>'MAKLUMAT MURID'!A49</f>
        <v>37</v>
      </c>
      <c r="B45" s="225">
        <f>VLOOKUP(A45,'MAKLUMAT MURID'!$A$13:$I$52,2,FALSE)</f>
        <v>0</v>
      </c>
      <c r="C45" s="226" t="str">
        <f>VLOOKUP(A45,'MAKLUMAT MURID'!$A$13:$I$52,6,FALSE)</f>
        <v/>
      </c>
      <c r="D45" s="226">
        <f>VLOOKUP(A45,'MAKLUMAT MURID'!$A$13:$I$52,5,FALSE)</f>
        <v>0</v>
      </c>
      <c r="E45" s="38"/>
      <c r="F45" s="134"/>
      <c r="G45" s="38"/>
      <c r="H45" s="134"/>
      <c r="I45" s="38"/>
      <c r="J45" s="134"/>
      <c r="K45" s="38"/>
      <c r="L45" s="134"/>
      <c r="M45" s="38"/>
      <c r="N45" s="134"/>
      <c r="O45" s="38"/>
      <c r="P45" s="134"/>
      <c r="Q45" s="38"/>
      <c r="R45" s="134"/>
      <c r="S45" s="38"/>
      <c r="T45" s="134"/>
      <c r="U45" s="38"/>
      <c r="V45" s="134"/>
      <c r="W45" s="38"/>
      <c r="X45" s="134"/>
      <c r="Y45" s="38"/>
      <c r="Z45" s="134"/>
      <c r="AA45" s="38"/>
      <c r="AB45" s="134"/>
      <c r="AC45" s="38"/>
      <c r="AD45" s="134"/>
      <c r="AE45" s="38"/>
      <c r="AF45" s="134"/>
      <c r="AG45" s="38"/>
      <c r="AH45" s="134"/>
      <c r="AI45" s="38"/>
      <c r="AJ45" s="134"/>
      <c r="AK45" s="38"/>
      <c r="AL45" s="134"/>
      <c r="AM45" s="38"/>
      <c r="AN45" s="134"/>
      <c r="AO45" s="38"/>
      <c r="AP45" s="134"/>
      <c r="AQ45" s="38"/>
      <c r="AR45" s="134"/>
      <c r="AS45" s="38"/>
      <c r="AT45" s="134"/>
      <c r="AU45" s="38"/>
      <c r="AV45" s="134"/>
      <c r="AW45" s="38"/>
      <c r="AX45" s="134"/>
      <c r="AY45" s="38"/>
      <c r="AZ45" s="134"/>
      <c r="BA45" s="38"/>
      <c r="BB45" s="134"/>
      <c r="BC45" s="38"/>
      <c r="BD45" s="134"/>
      <c r="BE45" s="38"/>
      <c r="BF45" s="134"/>
      <c r="BG45" s="38"/>
      <c r="BH45" s="134"/>
      <c r="BI45" s="127" t="str">
        <f t="shared" si="0"/>
        <v/>
      </c>
      <c r="BJ45" s="125" t="str">
        <f t="shared" si="38"/>
        <v/>
      </c>
      <c r="BK45" s="125" t="str">
        <f t="shared" si="39"/>
        <v/>
      </c>
      <c r="BL45" s="127" t="str">
        <f t="shared" si="3"/>
        <v/>
      </c>
      <c r="BM45" s="125" t="str">
        <f t="shared" si="40"/>
        <v/>
      </c>
      <c r="BN45" s="125" t="str">
        <f t="shared" si="41"/>
        <v/>
      </c>
      <c r="BO45" s="127" t="str">
        <f t="shared" si="6"/>
        <v/>
      </c>
      <c r="BP45" s="125" t="str">
        <f t="shared" si="42"/>
        <v/>
      </c>
      <c r="BQ45" s="125" t="str">
        <f t="shared" si="43"/>
        <v/>
      </c>
      <c r="BR45" s="127" t="str">
        <f t="shared" si="9"/>
        <v/>
      </c>
      <c r="BS45" s="125" t="str">
        <f t="shared" si="44"/>
        <v/>
      </c>
      <c r="BT45" s="125" t="str">
        <f t="shared" si="45"/>
        <v/>
      </c>
      <c r="BU45" s="127" t="str">
        <f t="shared" si="12"/>
        <v/>
      </c>
      <c r="BV45" s="125" t="str">
        <f t="shared" si="46"/>
        <v/>
      </c>
      <c r="BW45" s="125" t="str">
        <f t="shared" si="47"/>
        <v/>
      </c>
      <c r="BX45" s="127" t="str">
        <f t="shared" si="15"/>
        <v/>
      </c>
      <c r="BY45" s="125" t="str">
        <f t="shared" si="48"/>
        <v/>
      </c>
      <c r="BZ45" s="125" t="str">
        <f t="shared" si="49"/>
        <v/>
      </c>
      <c r="CA45" s="227"/>
      <c r="CB45" s="227"/>
      <c r="CC45" s="127" t="str">
        <f t="shared" si="18"/>
        <v/>
      </c>
      <c r="CD45" s="125" t="str">
        <f t="shared" si="50"/>
        <v/>
      </c>
      <c r="CE45" s="125" t="str">
        <f t="shared" si="51"/>
        <v/>
      </c>
      <c r="CF45" s="127" t="str">
        <f t="shared" si="21"/>
        <v/>
      </c>
      <c r="CG45" s="125" t="str">
        <f t="shared" si="52"/>
        <v/>
      </c>
      <c r="CH45" s="125" t="str">
        <f t="shared" si="53"/>
        <v/>
      </c>
      <c r="CI45" s="127" t="str">
        <f t="shared" si="24"/>
        <v/>
      </c>
      <c r="CJ45" s="125" t="str">
        <f t="shared" si="54"/>
        <v/>
      </c>
      <c r="CK45" s="125" t="str">
        <f t="shared" si="55"/>
        <v/>
      </c>
      <c r="CL45" s="127" t="str">
        <f t="shared" si="27"/>
        <v/>
      </c>
      <c r="CM45" s="125" t="str">
        <f t="shared" si="56"/>
        <v/>
      </c>
      <c r="CN45" s="125" t="str">
        <f t="shared" si="57"/>
        <v/>
      </c>
      <c r="CO45" s="127" t="str">
        <f t="shared" si="58"/>
        <v/>
      </c>
      <c r="CP45" s="125" t="str">
        <f t="shared" si="59"/>
        <v/>
      </c>
      <c r="CQ45" s="125" t="str">
        <f t="shared" si="60"/>
        <v/>
      </c>
      <c r="CR45" s="127" t="str">
        <f t="shared" si="33"/>
        <v/>
      </c>
      <c r="CS45" s="125" t="str">
        <f t="shared" si="61"/>
        <v/>
      </c>
      <c r="CT45" s="125" t="str">
        <f t="shared" si="62"/>
        <v/>
      </c>
      <c r="CU45" s="227"/>
      <c r="CV45" s="227"/>
    </row>
    <row r="46" spans="1:100" s="228" customFormat="1" ht="45" customHeight="1">
      <c r="A46" s="226">
        <f>'MAKLUMAT MURID'!A50</f>
        <v>38</v>
      </c>
      <c r="B46" s="225">
        <f>VLOOKUP(A46,'MAKLUMAT MURID'!$A$13:$I$52,2,FALSE)</f>
        <v>0</v>
      </c>
      <c r="C46" s="226" t="str">
        <f>VLOOKUP(A46,'MAKLUMAT MURID'!$A$13:$I$52,6,FALSE)</f>
        <v/>
      </c>
      <c r="D46" s="226">
        <f>VLOOKUP(A46,'MAKLUMAT MURID'!$A$13:$I$52,5,FALSE)</f>
        <v>0</v>
      </c>
      <c r="E46" s="38"/>
      <c r="F46" s="134"/>
      <c r="G46" s="38"/>
      <c r="H46" s="134"/>
      <c r="I46" s="38"/>
      <c r="J46" s="134"/>
      <c r="K46" s="38"/>
      <c r="L46" s="134"/>
      <c r="M46" s="38"/>
      <c r="N46" s="134"/>
      <c r="O46" s="38"/>
      <c r="P46" s="134"/>
      <c r="Q46" s="38"/>
      <c r="R46" s="134"/>
      <c r="S46" s="38"/>
      <c r="T46" s="134"/>
      <c r="U46" s="38"/>
      <c r="V46" s="134"/>
      <c r="W46" s="38"/>
      <c r="X46" s="134"/>
      <c r="Y46" s="38"/>
      <c r="Z46" s="134"/>
      <c r="AA46" s="38"/>
      <c r="AB46" s="134"/>
      <c r="AC46" s="38"/>
      <c r="AD46" s="134"/>
      <c r="AE46" s="38"/>
      <c r="AF46" s="134"/>
      <c r="AG46" s="38"/>
      <c r="AH46" s="134"/>
      <c r="AI46" s="38"/>
      <c r="AJ46" s="134"/>
      <c r="AK46" s="38"/>
      <c r="AL46" s="134"/>
      <c r="AM46" s="38"/>
      <c r="AN46" s="134"/>
      <c r="AO46" s="38"/>
      <c r="AP46" s="134"/>
      <c r="AQ46" s="38"/>
      <c r="AR46" s="134"/>
      <c r="AS46" s="38"/>
      <c r="AT46" s="134"/>
      <c r="AU46" s="38"/>
      <c r="AV46" s="134"/>
      <c r="AW46" s="38"/>
      <c r="AX46" s="134"/>
      <c r="AY46" s="38"/>
      <c r="AZ46" s="134"/>
      <c r="BA46" s="38"/>
      <c r="BB46" s="134"/>
      <c r="BC46" s="38"/>
      <c r="BD46" s="134"/>
      <c r="BE46" s="38"/>
      <c r="BF46" s="134"/>
      <c r="BG46" s="38"/>
      <c r="BH46" s="134"/>
      <c r="BI46" s="127" t="str">
        <f t="shared" si="0"/>
        <v/>
      </c>
      <c r="BJ46" s="125" t="str">
        <f t="shared" si="38"/>
        <v/>
      </c>
      <c r="BK46" s="125" t="str">
        <f t="shared" si="39"/>
        <v/>
      </c>
      <c r="BL46" s="127" t="str">
        <f t="shared" si="3"/>
        <v/>
      </c>
      <c r="BM46" s="125" t="str">
        <f t="shared" si="40"/>
        <v/>
      </c>
      <c r="BN46" s="125" t="str">
        <f t="shared" si="41"/>
        <v/>
      </c>
      <c r="BO46" s="127" t="str">
        <f t="shared" si="6"/>
        <v/>
      </c>
      <c r="BP46" s="125" t="str">
        <f t="shared" si="42"/>
        <v/>
      </c>
      <c r="BQ46" s="125" t="str">
        <f t="shared" si="43"/>
        <v/>
      </c>
      <c r="BR46" s="127" t="str">
        <f t="shared" si="9"/>
        <v/>
      </c>
      <c r="BS46" s="125" t="str">
        <f t="shared" si="44"/>
        <v/>
      </c>
      <c r="BT46" s="125" t="str">
        <f t="shared" si="45"/>
        <v/>
      </c>
      <c r="BU46" s="127" t="str">
        <f t="shared" si="12"/>
        <v/>
      </c>
      <c r="BV46" s="125" t="str">
        <f t="shared" si="46"/>
        <v/>
      </c>
      <c r="BW46" s="125" t="str">
        <f t="shared" si="47"/>
        <v/>
      </c>
      <c r="BX46" s="127" t="str">
        <f t="shared" si="15"/>
        <v/>
      </c>
      <c r="BY46" s="125" t="str">
        <f t="shared" si="48"/>
        <v/>
      </c>
      <c r="BZ46" s="125" t="str">
        <f t="shared" si="49"/>
        <v/>
      </c>
      <c r="CA46" s="227"/>
      <c r="CB46" s="227"/>
      <c r="CC46" s="127" t="str">
        <f t="shared" si="18"/>
        <v/>
      </c>
      <c r="CD46" s="125" t="str">
        <f t="shared" si="50"/>
        <v/>
      </c>
      <c r="CE46" s="125" t="str">
        <f t="shared" si="51"/>
        <v/>
      </c>
      <c r="CF46" s="127" t="str">
        <f t="shared" si="21"/>
        <v/>
      </c>
      <c r="CG46" s="125" t="str">
        <f t="shared" si="52"/>
        <v/>
      </c>
      <c r="CH46" s="125" t="str">
        <f t="shared" si="53"/>
        <v/>
      </c>
      <c r="CI46" s="127" t="str">
        <f t="shared" si="24"/>
        <v/>
      </c>
      <c r="CJ46" s="125" t="str">
        <f t="shared" si="54"/>
        <v/>
      </c>
      <c r="CK46" s="125" t="str">
        <f t="shared" si="55"/>
        <v/>
      </c>
      <c r="CL46" s="127" t="str">
        <f t="shared" si="27"/>
        <v/>
      </c>
      <c r="CM46" s="125" t="str">
        <f t="shared" si="56"/>
        <v/>
      </c>
      <c r="CN46" s="125" t="str">
        <f t="shared" si="57"/>
        <v/>
      </c>
      <c r="CO46" s="127" t="str">
        <f t="shared" si="58"/>
        <v/>
      </c>
      <c r="CP46" s="125" t="str">
        <f t="shared" si="59"/>
        <v/>
      </c>
      <c r="CQ46" s="125" t="str">
        <f t="shared" si="60"/>
        <v/>
      </c>
      <c r="CR46" s="127" t="str">
        <f t="shared" si="33"/>
        <v/>
      </c>
      <c r="CS46" s="125" t="str">
        <f t="shared" si="61"/>
        <v/>
      </c>
      <c r="CT46" s="125" t="str">
        <f t="shared" si="62"/>
        <v/>
      </c>
      <c r="CU46" s="227"/>
      <c r="CV46" s="227"/>
    </row>
    <row r="47" spans="1:100" s="228" customFormat="1" ht="45" customHeight="1">
      <c r="A47" s="226">
        <f>'MAKLUMAT MURID'!A51</f>
        <v>39</v>
      </c>
      <c r="B47" s="225">
        <f>VLOOKUP(A47,'MAKLUMAT MURID'!$A$13:$I$52,2,FALSE)</f>
        <v>0</v>
      </c>
      <c r="C47" s="226" t="str">
        <f>VLOOKUP(A47,'MAKLUMAT MURID'!$A$13:$I$52,6,FALSE)</f>
        <v/>
      </c>
      <c r="D47" s="226">
        <f>VLOOKUP(A47,'MAKLUMAT MURID'!$A$13:$I$52,5,FALSE)</f>
        <v>0</v>
      </c>
      <c r="E47" s="38"/>
      <c r="F47" s="134"/>
      <c r="G47" s="38"/>
      <c r="H47" s="134"/>
      <c r="I47" s="38"/>
      <c r="J47" s="134"/>
      <c r="K47" s="38"/>
      <c r="L47" s="134"/>
      <c r="M47" s="38"/>
      <c r="N47" s="134"/>
      <c r="O47" s="38"/>
      <c r="P47" s="134"/>
      <c r="Q47" s="38"/>
      <c r="R47" s="134"/>
      <c r="S47" s="38"/>
      <c r="T47" s="134"/>
      <c r="U47" s="38"/>
      <c r="V47" s="134"/>
      <c r="W47" s="38"/>
      <c r="X47" s="134"/>
      <c r="Y47" s="38"/>
      <c r="Z47" s="134"/>
      <c r="AA47" s="38"/>
      <c r="AB47" s="134"/>
      <c r="AC47" s="38"/>
      <c r="AD47" s="134"/>
      <c r="AE47" s="38"/>
      <c r="AF47" s="134"/>
      <c r="AG47" s="38"/>
      <c r="AH47" s="134"/>
      <c r="AI47" s="38"/>
      <c r="AJ47" s="134"/>
      <c r="AK47" s="38"/>
      <c r="AL47" s="134"/>
      <c r="AM47" s="38"/>
      <c r="AN47" s="134"/>
      <c r="AO47" s="38"/>
      <c r="AP47" s="134"/>
      <c r="AQ47" s="38"/>
      <c r="AR47" s="134"/>
      <c r="AS47" s="38"/>
      <c r="AT47" s="134"/>
      <c r="AU47" s="38"/>
      <c r="AV47" s="134"/>
      <c r="AW47" s="38"/>
      <c r="AX47" s="134"/>
      <c r="AY47" s="38"/>
      <c r="AZ47" s="134"/>
      <c r="BA47" s="38"/>
      <c r="BB47" s="134"/>
      <c r="BC47" s="38"/>
      <c r="BD47" s="134"/>
      <c r="BE47" s="38"/>
      <c r="BF47" s="134"/>
      <c r="BG47" s="38"/>
      <c r="BH47" s="134"/>
      <c r="BI47" s="127" t="str">
        <f t="shared" si="0"/>
        <v/>
      </c>
      <c r="BJ47" s="125" t="str">
        <f t="shared" si="38"/>
        <v/>
      </c>
      <c r="BK47" s="125" t="str">
        <f t="shared" si="39"/>
        <v/>
      </c>
      <c r="BL47" s="127" t="str">
        <f t="shared" si="3"/>
        <v/>
      </c>
      <c r="BM47" s="125" t="str">
        <f t="shared" si="40"/>
        <v/>
      </c>
      <c r="BN47" s="125" t="str">
        <f t="shared" si="41"/>
        <v/>
      </c>
      <c r="BO47" s="127" t="str">
        <f t="shared" si="6"/>
        <v/>
      </c>
      <c r="BP47" s="125" t="str">
        <f t="shared" si="42"/>
        <v/>
      </c>
      <c r="BQ47" s="125" t="str">
        <f t="shared" si="43"/>
        <v/>
      </c>
      <c r="BR47" s="127" t="str">
        <f t="shared" si="9"/>
        <v/>
      </c>
      <c r="BS47" s="125" t="str">
        <f t="shared" si="44"/>
        <v/>
      </c>
      <c r="BT47" s="125" t="str">
        <f t="shared" si="45"/>
        <v/>
      </c>
      <c r="BU47" s="127" t="str">
        <f t="shared" si="12"/>
        <v/>
      </c>
      <c r="BV47" s="125" t="str">
        <f t="shared" si="46"/>
        <v/>
      </c>
      <c r="BW47" s="125" t="str">
        <f t="shared" si="47"/>
        <v/>
      </c>
      <c r="BX47" s="127" t="str">
        <f t="shared" si="15"/>
        <v/>
      </c>
      <c r="BY47" s="125" t="str">
        <f t="shared" si="48"/>
        <v/>
      </c>
      <c r="BZ47" s="125" t="str">
        <f t="shared" si="49"/>
        <v/>
      </c>
      <c r="CA47" s="227"/>
      <c r="CB47" s="227"/>
      <c r="CC47" s="127" t="str">
        <f t="shared" si="18"/>
        <v/>
      </c>
      <c r="CD47" s="125" t="str">
        <f t="shared" si="50"/>
        <v/>
      </c>
      <c r="CE47" s="125" t="str">
        <f t="shared" si="51"/>
        <v/>
      </c>
      <c r="CF47" s="127" t="str">
        <f t="shared" si="21"/>
        <v/>
      </c>
      <c r="CG47" s="125" t="str">
        <f t="shared" si="52"/>
        <v/>
      </c>
      <c r="CH47" s="125" t="str">
        <f t="shared" si="53"/>
        <v/>
      </c>
      <c r="CI47" s="127" t="str">
        <f t="shared" si="24"/>
        <v/>
      </c>
      <c r="CJ47" s="125" t="str">
        <f t="shared" si="54"/>
        <v/>
      </c>
      <c r="CK47" s="125" t="str">
        <f t="shared" si="55"/>
        <v/>
      </c>
      <c r="CL47" s="127" t="str">
        <f t="shared" si="27"/>
        <v/>
      </c>
      <c r="CM47" s="125" t="str">
        <f t="shared" si="56"/>
        <v/>
      </c>
      <c r="CN47" s="125" t="str">
        <f t="shared" si="57"/>
        <v/>
      </c>
      <c r="CO47" s="127" t="str">
        <f t="shared" si="58"/>
        <v/>
      </c>
      <c r="CP47" s="125" t="str">
        <f t="shared" si="59"/>
        <v/>
      </c>
      <c r="CQ47" s="125" t="str">
        <f t="shared" si="60"/>
        <v/>
      </c>
      <c r="CR47" s="127" t="str">
        <f t="shared" si="33"/>
        <v/>
      </c>
      <c r="CS47" s="125" t="str">
        <f t="shared" si="61"/>
        <v/>
      </c>
      <c r="CT47" s="125" t="str">
        <f t="shared" si="62"/>
        <v/>
      </c>
      <c r="CU47" s="227"/>
      <c r="CV47" s="227"/>
    </row>
    <row r="48" spans="1:100" s="228" customFormat="1" ht="45" customHeight="1">
      <c r="A48" s="226">
        <f>'MAKLUMAT MURID'!A52</f>
        <v>40</v>
      </c>
      <c r="B48" s="225">
        <f>VLOOKUP(A48,'MAKLUMAT MURID'!$A$13:$I$52,2,FALSE)</f>
        <v>0</v>
      </c>
      <c r="C48" s="226" t="str">
        <f>VLOOKUP(A48,'MAKLUMAT MURID'!$A$13:$I$52,6,FALSE)</f>
        <v/>
      </c>
      <c r="D48" s="226">
        <f>VLOOKUP(A48,'MAKLUMAT MURID'!$A$13:$I$52,5,FALSE)</f>
        <v>0</v>
      </c>
      <c r="E48" s="38"/>
      <c r="F48" s="134"/>
      <c r="G48" s="38"/>
      <c r="H48" s="134"/>
      <c r="I48" s="38"/>
      <c r="J48" s="134"/>
      <c r="K48" s="38"/>
      <c r="L48" s="134"/>
      <c r="M48" s="38"/>
      <c r="N48" s="134"/>
      <c r="O48" s="38"/>
      <c r="P48" s="134"/>
      <c r="Q48" s="38"/>
      <c r="R48" s="134"/>
      <c r="S48" s="38"/>
      <c r="T48" s="134"/>
      <c r="U48" s="38"/>
      <c r="V48" s="134"/>
      <c r="W48" s="38"/>
      <c r="X48" s="134"/>
      <c r="Y48" s="38"/>
      <c r="Z48" s="134"/>
      <c r="AA48" s="38"/>
      <c r="AB48" s="134"/>
      <c r="AC48" s="38"/>
      <c r="AD48" s="134"/>
      <c r="AE48" s="38"/>
      <c r="AF48" s="134"/>
      <c r="AG48" s="38"/>
      <c r="AH48" s="134"/>
      <c r="AI48" s="38"/>
      <c r="AJ48" s="134"/>
      <c r="AK48" s="38"/>
      <c r="AL48" s="134"/>
      <c r="AM48" s="38"/>
      <c r="AN48" s="134"/>
      <c r="AO48" s="38"/>
      <c r="AP48" s="134"/>
      <c r="AQ48" s="38"/>
      <c r="AR48" s="134"/>
      <c r="AS48" s="38"/>
      <c r="AT48" s="134"/>
      <c r="AU48" s="38"/>
      <c r="AV48" s="134"/>
      <c r="AW48" s="38"/>
      <c r="AX48" s="134"/>
      <c r="AY48" s="38"/>
      <c r="AZ48" s="134"/>
      <c r="BA48" s="38"/>
      <c r="BB48" s="134"/>
      <c r="BC48" s="38"/>
      <c r="BD48" s="134"/>
      <c r="BE48" s="38"/>
      <c r="BF48" s="134"/>
      <c r="BG48" s="38"/>
      <c r="BH48" s="134"/>
      <c r="BI48" s="127" t="str">
        <f t="shared" si="0"/>
        <v/>
      </c>
      <c r="BJ48" s="125" t="str">
        <f t="shared" si="38"/>
        <v/>
      </c>
      <c r="BK48" s="125" t="str">
        <f t="shared" si="39"/>
        <v/>
      </c>
      <c r="BL48" s="127" t="str">
        <f t="shared" si="3"/>
        <v/>
      </c>
      <c r="BM48" s="125" t="str">
        <f t="shared" si="40"/>
        <v/>
      </c>
      <c r="BN48" s="125" t="str">
        <f t="shared" si="41"/>
        <v/>
      </c>
      <c r="BO48" s="127" t="str">
        <f t="shared" si="6"/>
        <v/>
      </c>
      <c r="BP48" s="125" t="str">
        <f t="shared" si="42"/>
        <v/>
      </c>
      <c r="BQ48" s="125" t="str">
        <f t="shared" si="43"/>
        <v/>
      </c>
      <c r="BR48" s="127" t="str">
        <f t="shared" si="9"/>
        <v/>
      </c>
      <c r="BS48" s="125" t="str">
        <f t="shared" si="44"/>
        <v/>
      </c>
      <c r="BT48" s="125" t="str">
        <f t="shared" si="45"/>
        <v/>
      </c>
      <c r="BU48" s="127" t="str">
        <f t="shared" si="12"/>
        <v/>
      </c>
      <c r="BV48" s="125" t="str">
        <f t="shared" si="46"/>
        <v/>
      </c>
      <c r="BW48" s="125" t="str">
        <f t="shared" si="47"/>
        <v/>
      </c>
      <c r="BX48" s="127" t="str">
        <f t="shared" si="15"/>
        <v/>
      </c>
      <c r="BY48" s="125" t="str">
        <f t="shared" si="48"/>
        <v/>
      </c>
      <c r="BZ48" s="125" t="str">
        <f t="shared" si="49"/>
        <v/>
      </c>
      <c r="CA48" s="227"/>
      <c r="CB48" s="227"/>
      <c r="CC48" s="127" t="str">
        <f t="shared" si="18"/>
        <v/>
      </c>
      <c r="CD48" s="125" t="str">
        <f t="shared" si="50"/>
        <v/>
      </c>
      <c r="CE48" s="125" t="str">
        <f t="shared" si="51"/>
        <v/>
      </c>
      <c r="CF48" s="127" t="str">
        <f t="shared" si="21"/>
        <v/>
      </c>
      <c r="CG48" s="125" t="str">
        <f t="shared" si="52"/>
        <v/>
      </c>
      <c r="CH48" s="125" t="str">
        <f t="shared" si="53"/>
        <v/>
      </c>
      <c r="CI48" s="127" t="str">
        <f t="shared" si="24"/>
        <v/>
      </c>
      <c r="CJ48" s="125" t="str">
        <f t="shared" si="54"/>
        <v/>
      </c>
      <c r="CK48" s="125" t="str">
        <f t="shared" si="55"/>
        <v/>
      </c>
      <c r="CL48" s="127" t="str">
        <f t="shared" si="27"/>
        <v/>
      </c>
      <c r="CM48" s="125" t="str">
        <f t="shared" ref="CM48" si="63">IF($C48=CM$7,IF(SUM(AU48)=0,"",IF(AND(AVERAGE(AU48)&gt;=1,AVERAGE(AU48)&lt;=1.6),1,IF(AND(AVERAGE(AU48)&gt;1.6,AVERAGE(AU48)&lt;=2.6),2,IF(AND(AVERAGE(AU48)&gt;2.6,AVERAGE(AU48)&lt;=3),3)))),"")</f>
        <v/>
      </c>
      <c r="CN48" s="125" t="str">
        <f t="shared" ref="CN48" si="64">IF($C48=CN$7,IF(SUM(AU48)=0,"",IF(AND(AVERAGE(AU48)&gt;=1,AVERAGE(AU48)&lt;=1.6),1,IF(AND(AVERAGE(AU48)&gt;1.6,AVERAGE(AU48)&lt;=2.6),2,IF(AND(AVERAGE(AU48)&gt;2.6,AVERAGE(AU48)&lt;=3),3)))),"")</f>
        <v/>
      </c>
      <c r="CO48" s="127" t="str">
        <f t="shared" si="58"/>
        <v/>
      </c>
      <c r="CP48" s="125" t="str">
        <f t="shared" si="59"/>
        <v/>
      </c>
      <c r="CQ48" s="125" t="str">
        <f t="shared" si="60"/>
        <v/>
      </c>
      <c r="CR48" s="127" t="str">
        <f t="shared" si="33"/>
        <v/>
      </c>
      <c r="CS48" s="125" t="str">
        <f t="shared" si="61"/>
        <v/>
      </c>
      <c r="CT48" s="125" t="str">
        <f t="shared" si="62"/>
        <v/>
      </c>
      <c r="CU48" s="227"/>
      <c r="CV48" s="227"/>
    </row>
    <row r="49" spans="1:100">
      <c r="A49" s="39"/>
      <c r="B49" s="39"/>
      <c r="C49" s="39"/>
      <c r="D49" s="39"/>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145"/>
      <c r="BJ49" s="145"/>
      <c r="BK49" s="145"/>
      <c r="BL49" s="145"/>
      <c r="BM49" s="145"/>
      <c r="BN49" s="145"/>
      <c r="BO49" s="145"/>
      <c r="BP49" s="145"/>
      <c r="BQ49" s="145"/>
      <c r="BR49" s="145"/>
      <c r="BS49" s="145"/>
      <c r="BT49" s="145"/>
      <c r="BU49" s="145"/>
      <c r="BV49" s="145"/>
      <c r="BW49" s="145"/>
      <c r="BX49" s="145"/>
      <c r="BY49" s="145"/>
      <c r="BZ49" s="145"/>
      <c r="CA49" s="40"/>
      <c r="CB49" s="40"/>
      <c r="CC49" s="40"/>
      <c r="CD49" s="40"/>
      <c r="CE49" s="40"/>
      <c r="CF49" s="40"/>
      <c r="CG49" s="40"/>
      <c r="CH49" s="40"/>
      <c r="CI49" s="40"/>
      <c r="CJ49" s="40"/>
      <c r="CK49" s="40"/>
      <c r="CL49" s="40"/>
      <c r="CM49" s="40"/>
      <c r="CN49" s="40"/>
      <c r="CO49" s="40"/>
      <c r="CP49" s="40"/>
      <c r="CQ49" s="40"/>
      <c r="CR49" s="40"/>
      <c r="CS49" s="40"/>
      <c r="CT49" s="40"/>
      <c r="CU49" s="40"/>
      <c r="CV49" s="40"/>
    </row>
    <row r="50" spans="1:100" s="144" customFormat="1" ht="15" customHeight="1">
      <c r="A50" s="313" t="s">
        <v>16</v>
      </c>
      <c r="B50" s="304" t="s">
        <v>30</v>
      </c>
      <c r="C50" s="305"/>
      <c r="D50" s="305"/>
      <c r="E50" s="136">
        <f>COUNTIF(E$9:E$48,1)</f>
        <v>0</v>
      </c>
      <c r="F50" s="295"/>
      <c r="G50" s="136">
        <f>COUNTIF(G$9:G$48,1)</f>
        <v>0</v>
      </c>
      <c r="H50" s="295"/>
      <c r="I50" s="136">
        <f>COUNTIF(I$9:I$48,1)</f>
        <v>0</v>
      </c>
      <c r="J50" s="295"/>
      <c r="K50" s="136">
        <f>COUNTIF(K$9:K$48,1)</f>
        <v>0</v>
      </c>
      <c r="L50" s="295"/>
      <c r="M50" s="136">
        <f>COUNTIF(M$9:M$48,1)</f>
        <v>0</v>
      </c>
      <c r="N50" s="295"/>
      <c r="O50" s="136">
        <f>COUNTIF(O$9:O$48,1)</f>
        <v>0</v>
      </c>
      <c r="P50" s="295"/>
      <c r="Q50" s="136">
        <f>COUNTIF(Q$9:Q$48,1)</f>
        <v>0</v>
      </c>
      <c r="R50" s="295"/>
      <c r="S50" s="136">
        <f>COUNTIF(S$9:S$48,1)</f>
        <v>0</v>
      </c>
      <c r="T50" s="295"/>
      <c r="U50" s="136">
        <f>COUNTIF(U$9:U$48,1)</f>
        <v>0</v>
      </c>
      <c r="V50" s="295"/>
      <c r="W50" s="136">
        <f>COUNTIF(W$9:W$48,1)</f>
        <v>0</v>
      </c>
      <c r="X50" s="295"/>
      <c r="Y50" s="136">
        <f>COUNTIF(Y$9:Y$48,1)</f>
        <v>0</v>
      </c>
      <c r="Z50" s="295"/>
      <c r="AA50" s="136">
        <f>COUNTIF(AA$9:AA$48,1)</f>
        <v>0</v>
      </c>
      <c r="AB50" s="295"/>
      <c r="AC50" s="136">
        <f>COUNTIF(AC$9:AC$48,1)</f>
        <v>0</v>
      </c>
      <c r="AD50" s="295"/>
      <c r="AE50" s="136">
        <f>COUNTIF(AE$9:AE$48,1)</f>
        <v>0</v>
      </c>
      <c r="AF50" s="295"/>
      <c r="AG50" s="136">
        <f>COUNTIF(AG$9:AG$48,1)</f>
        <v>0</v>
      </c>
      <c r="AH50" s="295"/>
      <c r="AI50" s="136">
        <f>COUNTIF(AI$9:AI$48,1)</f>
        <v>0</v>
      </c>
      <c r="AJ50" s="295"/>
      <c r="AK50" s="136">
        <f>COUNTIF(AK$9:AK$48,1)</f>
        <v>0</v>
      </c>
      <c r="AL50" s="295"/>
      <c r="AM50" s="136">
        <f>COUNTIF(AM$9:AM$48,1)</f>
        <v>0</v>
      </c>
      <c r="AN50" s="295"/>
      <c r="AO50" s="136">
        <f>COUNTIF(AO$9:AO$48,1)</f>
        <v>0</v>
      </c>
      <c r="AP50" s="295"/>
      <c r="AQ50" s="136">
        <f>COUNTIF(AQ$9:AQ$48,1)</f>
        <v>0</v>
      </c>
      <c r="AR50" s="295"/>
      <c r="AS50" s="136">
        <f>COUNTIF(AS$9:AS$48,1)</f>
        <v>0</v>
      </c>
      <c r="AT50" s="295"/>
      <c r="AU50" s="136">
        <f>COUNTIF(AU$9:AU$48,1)</f>
        <v>0</v>
      </c>
      <c r="AV50" s="295"/>
      <c r="AW50" s="136">
        <f>COUNTIF(AW$9:AW$48,1)</f>
        <v>0</v>
      </c>
      <c r="AX50" s="295"/>
      <c r="AY50" s="136">
        <f>COUNTIF(AY$9:AY$48,1)</f>
        <v>0</v>
      </c>
      <c r="AZ50" s="295"/>
      <c r="BA50" s="136">
        <f>COUNTIF(BA$9:BA$48,1)</f>
        <v>0</v>
      </c>
      <c r="BB50" s="295"/>
      <c r="BC50" s="136">
        <f>COUNTIF(BC$9:BC$48,1)</f>
        <v>0</v>
      </c>
      <c r="BD50" s="295"/>
      <c r="BE50" s="136">
        <f>COUNTIF(BE$9:BE$48,1)</f>
        <v>0</v>
      </c>
      <c r="BF50" s="295"/>
      <c r="BG50" s="136">
        <f>COUNTIF(BG$9:BG$48,1)</f>
        <v>0</v>
      </c>
      <c r="BH50" s="295"/>
      <c r="BI50" s="137">
        <f t="shared" ref="BI50:CV50" si="65">COUNTIF(BI$9:BI$48,1)</f>
        <v>0</v>
      </c>
      <c r="BJ50" s="272">
        <f t="shared" si="65"/>
        <v>0</v>
      </c>
      <c r="BK50" s="272">
        <f t="shared" si="65"/>
        <v>0</v>
      </c>
      <c r="BL50" s="137">
        <f t="shared" si="65"/>
        <v>0</v>
      </c>
      <c r="BM50" s="272">
        <f t="shared" si="65"/>
        <v>0</v>
      </c>
      <c r="BN50" s="272">
        <f t="shared" si="65"/>
        <v>0</v>
      </c>
      <c r="BO50" s="137">
        <f t="shared" si="65"/>
        <v>0</v>
      </c>
      <c r="BP50" s="272">
        <f t="shared" si="65"/>
        <v>0</v>
      </c>
      <c r="BQ50" s="272">
        <f t="shared" si="65"/>
        <v>0</v>
      </c>
      <c r="BR50" s="137">
        <f t="shared" si="65"/>
        <v>0</v>
      </c>
      <c r="BS50" s="272">
        <f t="shared" si="65"/>
        <v>0</v>
      </c>
      <c r="BT50" s="272">
        <f t="shared" si="65"/>
        <v>0</v>
      </c>
      <c r="BU50" s="137">
        <f t="shared" si="65"/>
        <v>0</v>
      </c>
      <c r="BV50" s="272">
        <f t="shared" si="65"/>
        <v>0</v>
      </c>
      <c r="BW50" s="272">
        <f t="shared" si="65"/>
        <v>0</v>
      </c>
      <c r="BX50" s="137">
        <f t="shared" si="65"/>
        <v>0</v>
      </c>
      <c r="BY50" s="272">
        <f t="shared" si="65"/>
        <v>0</v>
      </c>
      <c r="BZ50" s="272">
        <f t="shared" si="65"/>
        <v>0</v>
      </c>
      <c r="CA50" s="138">
        <f t="shared" si="65"/>
        <v>0</v>
      </c>
      <c r="CB50" s="138">
        <f>COUNTIF(CB$9:CB$48,1)</f>
        <v>0</v>
      </c>
      <c r="CC50" s="137">
        <f t="shared" si="65"/>
        <v>0</v>
      </c>
      <c r="CD50" s="272">
        <f t="shared" si="65"/>
        <v>0</v>
      </c>
      <c r="CE50" s="272">
        <f t="shared" si="65"/>
        <v>0</v>
      </c>
      <c r="CF50" s="137">
        <f t="shared" si="65"/>
        <v>0</v>
      </c>
      <c r="CG50" s="272">
        <f t="shared" si="65"/>
        <v>0</v>
      </c>
      <c r="CH50" s="272">
        <f t="shared" si="65"/>
        <v>0</v>
      </c>
      <c r="CI50" s="137">
        <f t="shared" si="65"/>
        <v>0</v>
      </c>
      <c r="CJ50" s="272">
        <f t="shared" si="65"/>
        <v>0</v>
      </c>
      <c r="CK50" s="272">
        <f t="shared" si="65"/>
        <v>0</v>
      </c>
      <c r="CL50" s="137">
        <f t="shared" si="65"/>
        <v>0</v>
      </c>
      <c r="CM50" s="272">
        <f t="shared" si="65"/>
        <v>0</v>
      </c>
      <c r="CN50" s="272">
        <f t="shared" si="65"/>
        <v>0</v>
      </c>
      <c r="CO50" s="137">
        <f t="shared" si="65"/>
        <v>0</v>
      </c>
      <c r="CP50" s="272">
        <f>COUNTIF(CP$9:CP$48,1)</f>
        <v>0</v>
      </c>
      <c r="CQ50" s="272">
        <f>COUNTIF(CQ$9:CQ$48,1)</f>
        <v>0</v>
      </c>
      <c r="CR50" s="137">
        <f t="shared" si="65"/>
        <v>0</v>
      </c>
      <c r="CS50" s="272">
        <f t="shared" si="65"/>
        <v>0</v>
      </c>
      <c r="CT50" s="272">
        <f t="shared" si="65"/>
        <v>0</v>
      </c>
      <c r="CU50" s="138">
        <f t="shared" si="65"/>
        <v>0</v>
      </c>
      <c r="CV50" s="138">
        <f t="shared" si="65"/>
        <v>0</v>
      </c>
    </row>
    <row r="51" spans="1:100" s="144" customFormat="1" ht="15" customHeight="1">
      <c r="A51" s="313"/>
      <c r="B51" s="305"/>
      <c r="C51" s="305"/>
      <c r="D51" s="305"/>
      <c r="E51" s="139" t="e">
        <f>(E50/E58)</f>
        <v>#DIV/0!</v>
      </c>
      <c r="F51" s="296"/>
      <c r="G51" s="139" t="e">
        <f>(G50/G58)</f>
        <v>#DIV/0!</v>
      </c>
      <c r="H51" s="296"/>
      <c r="I51" s="139" t="e">
        <f>(I50/I58)</f>
        <v>#DIV/0!</v>
      </c>
      <c r="J51" s="296"/>
      <c r="K51" s="139" t="e">
        <f>(K50/K58)</f>
        <v>#DIV/0!</v>
      </c>
      <c r="L51" s="296"/>
      <c r="M51" s="139" t="e">
        <f>(M50/M58)</f>
        <v>#DIV/0!</v>
      </c>
      <c r="N51" s="296"/>
      <c r="O51" s="139" t="e">
        <f>(O50/O58)</f>
        <v>#DIV/0!</v>
      </c>
      <c r="P51" s="296"/>
      <c r="Q51" s="139" t="e">
        <f>(Q50/Q58)</f>
        <v>#DIV/0!</v>
      </c>
      <c r="R51" s="296"/>
      <c r="S51" s="139" t="e">
        <f>(S50/S58)</f>
        <v>#DIV/0!</v>
      </c>
      <c r="T51" s="296"/>
      <c r="U51" s="139" t="e">
        <f>(U50/U58)</f>
        <v>#DIV/0!</v>
      </c>
      <c r="V51" s="296"/>
      <c r="W51" s="139" t="e">
        <f>(W50/W58)</f>
        <v>#DIV/0!</v>
      </c>
      <c r="X51" s="296"/>
      <c r="Y51" s="139" t="e">
        <f>(Y50/Y58)</f>
        <v>#DIV/0!</v>
      </c>
      <c r="Z51" s="296"/>
      <c r="AA51" s="139" t="e">
        <f>(AA50/AA58)</f>
        <v>#DIV/0!</v>
      </c>
      <c r="AB51" s="296"/>
      <c r="AC51" s="139" t="e">
        <f>(AC50/AC58)</f>
        <v>#DIV/0!</v>
      </c>
      <c r="AD51" s="296"/>
      <c r="AE51" s="139" t="e">
        <f>(AE50/AE58)</f>
        <v>#DIV/0!</v>
      </c>
      <c r="AF51" s="296"/>
      <c r="AG51" s="139" t="e">
        <f>(AG50/AG58)</f>
        <v>#DIV/0!</v>
      </c>
      <c r="AH51" s="296"/>
      <c r="AI51" s="139" t="e">
        <f>(AI50/AI58)</f>
        <v>#DIV/0!</v>
      </c>
      <c r="AJ51" s="296"/>
      <c r="AK51" s="139" t="e">
        <f>(AK50/AK58)</f>
        <v>#DIV/0!</v>
      </c>
      <c r="AL51" s="296"/>
      <c r="AM51" s="139" t="e">
        <f>(AM50/AM58)</f>
        <v>#DIV/0!</v>
      </c>
      <c r="AN51" s="296"/>
      <c r="AO51" s="139" t="e">
        <f>(AO50/AO58)</f>
        <v>#DIV/0!</v>
      </c>
      <c r="AP51" s="296"/>
      <c r="AQ51" s="139" t="e">
        <f>(AQ50/AQ58)</f>
        <v>#DIV/0!</v>
      </c>
      <c r="AR51" s="296"/>
      <c r="AS51" s="139" t="e">
        <f>(AS50/AS58)</f>
        <v>#DIV/0!</v>
      </c>
      <c r="AT51" s="296"/>
      <c r="AU51" s="139" t="e">
        <f>(AU50/AU58)</f>
        <v>#DIV/0!</v>
      </c>
      <c r="AV51" s="296"/>
      <c r="AW51" s="139" t="e">
        <f>(AW50/AW58)</f>
        <v>#DIV/0!</v>
      </c>
      <c r="AX51" s="296"/>
      <c r="AY51" s="139" t="e">
        <f>(AY50/AY58)</f>
        <v>#DIV/0!</v>
      </c>
      <c r="AZ51" s="296"/>
      <c r="BA51" s="139" t="e">
        <f>(BA50/BA58)</f>
        <v>#DIV/0!</v>
      </c>
      <c r="BB51" s="296"/>
      <c r="BC51" s="139" t="e">
        <f>(BC50/BC58)</f>
        <v>#DIV/0!</v>
      </c>
      <c r="BD51" s="296"/>
      <c r="BE51" s="139" t="e">
        <f>(BE50/BE58)</f>
        <v>#DIV/0!</v>
      </c>
      <c r="BF51" s="296"/>
      <c r="BG51" s="139" t="e">
        <f>(BG50/BG58)</f>
        <v>#DIV/0!</v>
      </c>
      <c r="BH51" s="296"/>
      <c r="BI51" s="140" t="e">
        <f>(BI50/BI58)</f>
        <v>#DIV/0!</v>
      </c>
      <c r="BJ51" s="276" t="e">
        <f t="shared" ref="BJ51:CV51" si="66">(BJ50/BJ58)</f>
        <v>#DIV/0!</v>
      </c>
      <c r="BK51" s="276" t="e">
        <f t="shared" si="66"/>
        <v>#DIV/0!</v>
      </c>
      <c r="BL51" s="140" t="e">
        <f t="shared" si="66"/>
        <v>#DIV/0!</v>
      </c>
      <c r="BM51" s="276" t="e">
        <f t="shared" si="66"/>
        <v>#DIV/0!</v>
      </c>
      <c r="BN51" s="276" t="e">
        <f t="shared" si="66"/>
        <v>#DIV/0!</v>
      </c>
      <c r="BO51" s="140" t="e">
        <f t="shared" si="66"/>
        <v>#DIV/0!</v>
      </c>
      <c r="BP51" s="276" t="e">
        <f t="shared" si="66"/>
        <v>#DIV/0!</v>
      </c>
      <c r="BQ51" s="276" t="e">
        <f t="shared" si="66"/>
        <v>#DIV/0!</v>
      </c>
      <c r="BR51" s="140" t="e">
        <f t="shared" si="66"/>
        <v>#DIV/0!</v>
      </c>
      <c r="BS51" s="276" t="e">
        <f t="shared" si="66"/>
        <v>#DIV/0!</v>
      </c>
      <c r="BT51" s="276" t="e">
        <f t="shared" si="66"/>
        <v>#DIV/0!</v>
      </c>
      <c r="BU51" s="140" t="e">
        <f t="shared" si="66"/>
        <v>#DIV/0!</v>
      </c>
      <c r="BV51" s="276" t="e">
        <f t="shared" si="66"/>
        <v>#DIV/0!</v>
      </c>
      <c r="BW51" s="276" t="e">
        <f t="shared" si="66"/>
        <v>#DIV/0!</v>
      </c>
      <c r="BX51" s="140" t="e">
        <f t="shared" si="66"/>
        <v>#DIV/0!</v>
      </c>
      <c r="BY51" s="276" t="e">
        <f t="shared" si="66"/>
        <v>#DIV/0!</v>
      </c>
      <c r="BZ51" s="276" t="e">
        <f t="shared" si="66"/>
        <v>#DIV/0!</v>
      </c>
      <c r="CA51" s="141" t="e">
        <f t="shared" si="66"/>
        <v>#DIV/0!</v>
      </c>
      <c r="CB51" s="141" t="e">
        <f t="shared" si="66"/>
        <v>#DIV/0!</v>
      </c>
      <c r="CC51" s="140" t="e">
        <f t="shared" si="66"/>
        <v>#DIV/0!</v>
      </c>
      <c r="CD51" s="276" t="e">
        <f t="shared" si="66"/>
        <v>#DIV/0!</v>
      </c>
      <c r="CE51" s="276" t="e">
        <f t="shared" si="66"/>
        <v>#DIV/0!</v>
      </c>
      <c r="CF51" s="140" t="e">
        <f t="shared" si="66"/>
        <v>#DIV/0!</v>
      </c>
      <c r="CG51" s="276" t="e">
        <f t="shared" si="66"/>
        <v>#DIV/0!</v>
      </c>
      <c r="CH51" s="276" t="e">
        <f t="shared" si="66"/>
        <v>#DIV/0!</v>
      </c>
      <c r="CI51" s="140" t="e">
        <f t="shared" si="66"/>
        <v>#DIV/0!</v>
      </c>
      <c r="CJ51" s="276" t="e">
        <f t="shared" si="66"/>
        <v>#DIV/0!</v>
      </c>
      <c r="CK51" s="276" t="e">
        <f t="shared" si="66"/>
        <v>#DIV/0!</v>
      </c>
      <c r="CL51" s="140" t="e">
        <f t="shared" si="66"/>
        <v>#DIV/0!</v>
      </c>
      <c r="CM51" s="276" t="e">
        <f t="shared" si="66"/>
        <v>#DIV/0!</v>
      </c>
      <c r="CN51" s="276" t="e">
        <f t="shared" si="66"/>
        <v>#DIV/0!</v>
      </c>
      <c r="CO51" s="140" t="e">
        <f t="shared" si="66"/>
        <v>#DIV/0!</v>
      </c>
      <c r="CP51" s="276" t="e">
        <f t="shared" si="66"/>
        <v>#DIV/0!</v>
      </c>
      <c r="CQ51" s="276" t="e">
        <f t="shared" si="66"/>
        <v>#DIV/0!</v>
      </c>
      <c r="CR51" s="140" t="e">
        <f t="shared" si="66"/>
        <v>#DIV/0!</v>
      </c>
      <c r="CS51" s="276" t="e">
        <f t="shared" si="66"/>
        <v>#DIV/0!</v>
      </c>
      <c r="CT51" s="276" t="e">
        <f t="shared" si="66"/>
        <v>#DIV/0!</v>
      </c>
      <c r="CU51" s="141" t="e">
        <f t="shared" si="66"/>
        <v>#DIV/0!</v>
      </c>
      <c r="CV51" s="141" t="e">
        <f t="shared" si="66"/>
        <v>#DIV/0!</v>
      </c>
    </row>
    <row r="52" spans="1:100" s="144" customFormat="1" ht="15" customHeight="1">
      <c r="A52" s="313"/>
      <c r="B52" s="304" t="s">
        <v>29</v>
      </c>
      <c r="C52" s="305"/>
      <c r="D52" s="305"/>
      <c r="E52" s="136">
        <f>COUNTIF(E$9:E$48,2)</f>
        <v>0</v>
      </c>
      <c r="F52" s="296"/>
      <c r="G52" s="136">
        <f>COUNTIF(G$9:G$48,2)</f>
        <v>0</v>
      </c>
      <c r="H52" s="296"/>
      <c r="I52" s="136">
        <f>COUNTIF(I$9:I$48,2)</f>
        <v>0</v>
      </c>
      <c r="J52" s="296"/>
      <c r="K52" s="136">
        <f>COUNTIF(K$9:K$48,2)</f>
        <v>0</v>
      </c>
      <c r="L52" s="296"/>
      <c r="M52" s="136">
        <f>COUNTIF(M$9:M$48,2)</f>
        <v>0</v>
      </c>
      <c r="N52" s="296"/>
      <c r="O52" s="136">
        <f>COUNTIF(O$9:O$48,2)</f>
        <v>0</v>
      </c>
      <c r="P52" s="296"/>
      <c r="Q52" s="136">
        <f>COUNTIF(Q$9:Q$48,2)</f>
        <v>0</v>
      </c>
      <c r="R52" s="296"/>
      <c r="S52" s="136">
        <f>COUNTIF(S$9:S$48,2)</f>
        <v>0</v>
      </c>
      <c r="T52" s="296"/>
      <c r="U52" s="136">
        <f>COUNTIF(U$9:U$48,2)</f>
        <v>0</v>
      </c>
      <c r="V52" s="296"/>
      <c r="W52" s="136">
        <f>COUNTIF(W$9:W$48,2)</f>
        <v>0</v>
      </c>
      <c r="X52" s="296"/>
      <c r="Y52" s="136">
        <f>COUNTIF(Y$9:Y$48,2)</f>
        <v>0</v>
      </c>
      <c r="Z52" s="296"/>
      <c r="AA52" s="136">
        <f>COUNTIF(AA$9:AA$48,2)</f>
        <v>0</v>
      </c>
      <c r="AB52" s="296"/>
      <c r="AC52" s="136">
        <f>COUNTIF(AC$9:AC$48,2)</f>
        <v>0</v>
      </c>
      <c r="AD52" s="296"/>
      <c r="AE52" s="136">
        <f>COUNTIF(AE$9:AE$48,2)</f>
        <v>0</v>
      </c>
      <c r="AF52" s="296"/>
      <c r="AG52" s="136">
        <f>COUNTIF(AG$9:AG$48,2)</f>
        <v>0</v>
      </c>
      <c r="AH52" s="296"/>
      <c r="AI52" s="136">
        <f>COUNTIF(AI$9:AI$48,2)</f>
        <v>0</v>
      </c>
      <c r="AJ52" s="296"/>
      <c r="AK52" s="136">
        <f>COUNTIF(AK$9:AK$48,2)</f>
        <v>0</v>
      </c>
      <c r="AL52" s="296"/>
      <c r="AM52" s="136">
        <f>COUNTIF(AM$9:AM$48,2)</f>
        <v>0</v>
      </c>
      <c r="AN52" s="296"/>
      <c r="AO52" s="136">
        <f>COUNTIF(AO$9:AO$48,2)</f>
        <v>0</v>
      </c>
      <c r="AP52" s="296"/>
      <c r="AQ52" s="136">
        <f>COUNTIF(AQ$9:AQ$48,2)</f>
        <v>0</v>
      </c>
      <c r="AR52" s="296"/>
      <c r="AS52" s="136">
        <f>COUNTIF(AS$9:AS$48,2)</f>
        <v>0</v>
      </c>
      <c r="AT52" s="296"/>
      <c r="AU52" s="136">
        <f>COUNTIF(AU$9:AU$48,2)</f>
        <v>0</v>
      </c>
      <c r="AV52" s="296"/>
      <c r="AW52" s="136">
        <f>COUNTIF(AW$9:AW$48,2)</f>
        <v>0</v>
      </c>
      <c r="AX52" s="296"/>
      <c r="AY52" s="136">
        <f>COUNTIF(AY$9:AY$48,2)</f>
        <v>0</v>
      </c>
      <c r="AZ52" s="296"/>
      <c r="BA52" s="136">
        <f>COUNTIF(BA$9:BA$48,2)</f>
        <v>0</v>
      </c>
      <c r="BB52" s="296"/>
      <c r="BC52" s="136">
        <f>COUNTIF(BC$9:BC$48,2)</f>
        <v>0</v>
      </c>
      <c r="BD52" s="296"/>
      <c r="BE52" s="136">
        <f>COUNTIF(BE$9:BE$48,2)</f>
        <v>0</v>
      </c>
      <c r="BF52" s="296"/>
      <c r="BG52" s="136">
        <f>COUNTIF(BG$9:BG$48,2)</f>
        <v>0</v>
      </c>
      <c r="BH52" s="296"/>
      <c r="BI52" s="137">
        <f t="shared" ref="BI52:CV52" si="67">COUNTIF(BI$9:BI$48,2)</f>
        <v>0</v>
      </c>
      <c r="BJ52" s="272">
        <f t="shared" si="67"/>
        <v>0</v>
      </c>
      <c r="BK52" s="272">
        <f t="shared" si="67"/>
        <v>0</v>
      </c>
      <c r="BL52" s="137">
        <f t="shared" si="67"/>
        <v>0</v>
      </c>
      <c r="BM52" s="272">
        <f t="shared" si="67"/>
        <v>0</v>
      </c>
      <c r="BN52" s="272">
        <f t="shared" si="67"/>
        <v>0</v>
      </c>
      <c r="BO52" s="137">
        <f t="shared" si="67"/>
        <v>0</v>
      </c>
      <c r="BP52" s="272">
        <f t="shared" si="67"/>
        <v>0</v>
      </c>
      <c r="BQ52" s="272">
        <f t="shared" si="67"/>
        <v>0</v>
      </c>
      <c r="BR52" s="137">
        <f t="shared" si="67"/>
        <v>0</v>
      </c>
      <c r="BS52" s="272">
        <f t="shared" si="67"/>
        <v>0</v>
      </c>
      <c r="BT52" s="272">
        <f t="shared" si="67"/>
        <v>0</v>
      </c>
      <c r="BU52" s="137">
        <f t="shared" si="67"/>
        <v>0</v>
      </c>
      <c r="BV52" s="272">
        <f t="shared" si="67"/>
        <v>0</v>
      </c>
      <c r="BW52" s="272">
        <f t="shared" si="67"/>
        <v>0</v>
      </c>
      <c r="BX52" s="137">
        <f t="shared" si="67"/>
        <v>0</v>
      </c>
      <c r="BY52" s="272">
        <f t="shared" si="67"/>
        <v>0</v>
      </c>
      <c r="BZ52" s="272">
        <f t="shared" si="67"/>
        <v>0</v>
      </c>
      <c r="CA52" s="138">
        <f t="shared" si="67"/>
        <v>0</v>
      </c>
      <c r="CB52" s="138">
        <f>COUNTIF(CB$9:CB$48,2)</f>
        <v>0</v>
      </c>
      <c r="CC52" s="137">
        <f t="shared" si="67"/>
        <v>0</v>
      </c>
      <c r="CD52" s="272">
        <f t="shared" si="67"/>
        <v>0</v>
      </c>
      <c r="CE52" s="272">
        <f t="shared" si="67"/>
        <v>0</v>
      </c>
      <c r="CF52" s="137">
        <f t="shared" si="67"/>
        <v>0</v>
      </c>
      <c r="CG52" s="272">
        <f t="shared" si="67"/>
        <v>0</v>
      </c>
      <c r="CH52" s="272">
        <f t="shared" si="67"/>
        <v>0</v>
      </c>
      <c r="CI52" s="137">
        <f t="shared" si="67"/>
        <v>0</v>
      </c>
      <c r="CJ52" s="272">
        <f t="shared" si="67"/>
        <v>0</v>
      </c>
      <c r="CK52" s="272">
        <f t="shared" si="67"/>
        <v>0</v>
      </c>
      <c r="CL52" s="137">
        <f t="shared" si="67"/>
        <v>0</v>
      </c>
      <c r="CM52" s="272">
        <f t="shared" si="67"/>
        <v>0</v>
      </c>
      <c r="CN52" s="272">
        <f t="shared" si="67"/>
        <v>0</v>
      </c>
      <c r="CO52" s="137">
        <f t="shared" si="67"/>
        <v>0</v>
      </c>
      <c r="CP52" s="272">
        <f>COUNTIF(CP$9:CP$48,2)</f>
        <v>0</v>
      </c>
      <c r="CQ52" s="272">
        <f>COUNTIF(CQ$9:CQ$48,2)</f>
        <v>0</v>
      </c>
      <c r="CR52" s="137">
        <f t="shared" si="67"/>
        <v>0</v>
      </c>
      <c r="CS52" s="272">
        <f t="shared" si="67"/>
        <v>0</v>
      </c>
      <c r="CT52" s="272">
        <f t="shared" si="67"/>
        <v>0</v>
      </c>
      <c r="CU52" s="138">
        <f t="shared" si="67"/>
        <v>0</v>
      </c>
      <c r="CV52" s="138">
        <f t="shared" si="67"/>
        <v>0</v>
      </c>
    </row>
    <row r="53" spans="1:100" s="144" customFormat="1" ht="15" customHeight="1">
      <c r="A53" s="313"/>
      <c r="B53" s="305"/>
      <c r="C53" s="305"/>
      <c r="D53" s="305"/>
      <c r="E53" s="139" t="e">
        <f>(E52/E58)</f>
        <v>#DIV/0!</v>
      </c>
      <c r="F53" s="296"/>
      <c r="G53" s="139" t="e">
        <f>(G52/G58)</f>
        <v>#DIV/0!</v>
      </c>
      <c r="H53" s="296"/>
      <c r="I53" s="139" t="e">
        <f>(I52/I58)</f>
        <v>#DIV/0!</v>
      </c>
      <c r="J53" s="296"/>
      <c r="K53" s="139" t="e">
        <f>(K52/K58)</f>
        <v>#DIV/0!</v>
      </c>
      <c r="L53" s="296"/>
      <c r="M53" s="139" t="e">
        <f>(M52/M58)</f>
        <v>#DIV/0!</v>
      </c>
      <c r="N53" s="296"/>
      <c r="O53" s="139" t="e">
        <f>(O52/O58)</f>
        <v>#DIV/0!</v>
      </c>
      <c r="P53" s="296"/>
      <c r="Q53" s="139" t="e">
        <f>(Q52/Q58)</f>
        <v>#DIV/0!</v>
      </c>
      <c r="R53" s="296"/>
      <c r="S53" s="139" t="e">
        <f>(S52/S58)</f>
        <v>#DIV/0!</v>
      </c>
      <c r="T53" s="296"/>
      <c r="U53" s="139" t="e">
        <f>(U52/U58)</f>
        <v>#DIV/0!</v>
      </c>
      <c r="V53" s="296"/>
      <c r="W53" s="139" t="e">
        <f>(W52/W58)</f>
        <v>#DIV/0!</v>
      </c>
      <c r="X53" s="296"/>
      <c r="Y53" s="139" t="e">
        <f>(Y52/Y58)</f>
        <v>#DIV/0!</v>
      </c>
      <c r="Z53" s="296"/>
      <c r="AA53" s="139" t="e">
        <f>(AA52/AA58)</f>
        <v>#DIV/0!</v>
      </c>
      <c r="AB53" s="296"/>
      <c r="AC53" s="139" t="e">
        <f>(AC52/AC58)</f>
        <v>#DIV/0!</v>
      </c>
      <c r="AD53" s="296"/>
      <c r="AE53" s="139" t="e">
        <f>(AE52/AE58)</f>
        <v>#DIV/0!</v>
      </c>
      <c r="AF53" s="296"/>
      <c r="AG53" s="139" t="e">
        <f>(AG52/AG58)</f>
        <v>#DIV/0!</v>
      </c>
      <c r="AH53" s="296"/>
      <c r="AI53" s="139" t="e">
        <f>(AI52/AI58)</f>
        <v>#DIV/0!</v>
      </c>
      <c r="AJ53" s="296"/>
      <c r="AK53" s="139" t="e">
        <f>(AK52/AK58)</f>
        <v>#DIV/0!</v>
      </c>
      <c r="AL53" s="296"/>
      <c r="AM53" s="139" t="e">
        <f>(AM52/AM58)</f>
        <v>#DIV/0!</v>
      </c>
      <c r="AN53" s="296"/>
      <c r="AO53" s="139" t="e">
        <f>(AO52/AO58)</f>
        <v>#DIV/0!</v>
      </c>
      <c r="AP53" s="296"/>
      <c r="AQ53" s="139" t="e">
        <f>(AQ52/AQ58)</f>
        <v>#DIV/0!</v>
      </c>
      <c r="AR53" s="296"/>
      <c r="AS53" s="139" t="e">
        <f>(AS52/AS58)</f>
        <v>#DIV/0!</v>
      </c>
      <c r="AT53" s="296"/>
      <c r="AU53" s="139" t="e">
        <f>(AU52/AU58)</f>
        <v>#DIV/0!</v>
      </c>
      <c r="AV53" s="296"/>
      <c r="AW53" s="139" t="e">
        <f>(AW52/AW58)</f>
        <v>#DIV/0!</v>
      </c>
      <c r="AX53" s="296"/>
      <c r="AY53" s="139" t="e">
        <f>(AY52/AY58)</f>
        <v>#DIV/0!</v>
      </c>
      <c r="AZ53" s="296"/>
      <c r="BA53" s="139" t="e">
        <f>(BA52/BA58)</f>
        <v>#DIV/0!</v>
      </c>
      <c r="BB53" s="296"/>
      <c r="BC53" s="139" t="e">
        <f>(BC52/BC58)</f>
        <v>#DIV/0!</v>
      </c>
      <c r="BD53" s="296"/>
      <c r="BE53" s="139" t="e">
        <f>(BE52/BE58)</f>
        <v>#DIV/0!</v>
      </c>
      <c r="BF53" s="296"/>
      <c r="BG53" s="139" t="e">
        <f>(BG52/BG58)</f>
        <v>#DIV/0!</v>
      </c>
      <c r="BH53" s="296"/>
      <c r="BI53" s="140" t="e">
        <f>(BI52/BI58)</f>
        <v>#DIV/0!</v>
      </c>
      <c r="BJ53" s="276" t="e">
        <f t="shared" ref="BJ53:CV53" si="68">(BJ52/BJ58)</f>
        <v>#DIV/0!</v>
      </c>
      <c r="BK53" s="276" t="e">
        <f t="shared" si="68"/>
        <v>#DIV/0!</v>
      </c>
      <c r="BL53" s="140" t="e">
        <f t="shared" si="68"/>
        <v>#DIV/0!</v>
      </c>
      <c r="BM53" s="276" t="e">
        <f t="shared" si="68"/>
        <v>#DIV/0!</v>
      </c>
      <c r="BN53" s="276" t="e">
        <f t="shared" si="68"/>
        <v>#DIV/0!</v>
      </c>
      <c r="BO53" s="140" t="e">
        <f t="shared" si="68"/>
        <v>#DIV/0!</v>
      </c>
      <c r="BP53" s="276" t="e">
        <f t="shared" si="68"/>
        <v>#DIV/0!</v>
      </c>
      <c r="BQ53" s="276" t="e">
        <f t="shared" si="68"/>
        <v>#DIV/0!</v>
      </c>
      <c r="BR53" s="140" t="e">
        <f t="shared" si="68"/>
        <v>#DIV/0!</v>
      </c>
      <c r="BS53" s="276" t="e">
        <f t="shared" si="68"/>
        <v>#DIV/0!</v>
      </c>
      <c r="BT53" s="276" t="e">
        <f t="shared" si="68"/>
        <v>#DIV/0!</v>
      </c>
      <c r="BU53" s="140" t="e">
        <f t="shared" si="68"/>
        <v>#DIV/0!</v>
      </c>
      <c r="BV53" s="276" t="e">
        <f t="shared" si="68"/>
        <v>#DIV/0!</v>
      </c>
      <c r="BW53" s="276" t="e">
        <f t="shared" si="68"/>
        <v>#DIV/0!</v>
      </c>
      <c r="BX53" s="140" t="e">
        <f t="shared" si="68"/>
        <v>#DIV/0!</v>
      </c>
      <c r="BY53" s="276" t="e">
        <f t="shared" si="68"/>
        <v>#DIV/0!</v>
      </c>
      <c r="BZ53" s="276" t="e">
        <f t="shared" si="68"/>
        <v>#DIV/0!</v>
      </c>
      <c r="CA53" s="141" t="e">
        <f t="shared" si="68"/>
        <v>#DIV/0!</v>
      </c>
      <c r="CB53" s="141" t="e">
        <f t="shared" si="68"/>
        <v>#DIV/0!</v>
      </c>
      <c r="CC53" s="140" t="e">
        <f t="shared" si="68"/>
        <v>#DIV/0!</v>
      </c>
      <c r="CD53" s="276" t="e">
        <f t="shared" si="68"/>
        <v>#DIV/0!</v>
      </c>
      <c r="CE53" s="276" t="e">
        <f t="shared" si="68"/>
        <v>#DIV/0!</v>
      </c>
      <c r="CF53" s="140" t="e">
        <f t="shared" si="68"/>
        <v>#DIV/0!</v>
      </c>
      <c r="CG53" s="276" t="e">
        <f t="shared" si="68"/>
        <v>#DIV/0!</v>
      </c>
      <c r="CH53" s="276" t="e">
        <f t="shared" si="68"/>
        <v>#DIV/0!</v>
      </c>
      <c r="CI53" s="140" t="e">
        <f t="shared" si="68"/>
        <v>#DIV/0!</v>
      </c>
      <c r="CJ53" s="276" t="e">
        <f t="shared" si="68"/>
        <v>#DIV/0!</v>
      </c>
      <c r="CK53" s="276" t="e">
        <f t="shared" si="68"/>
        <v>#DIV/0!</v>
      </c>
      <c r="CL53" s="140" t="e">
        <f t="shared" si="68"/>
        <v>#DIV/0!</v>
      </c>
      <c r="CM53" s="276" t="e">
        <f t="shared" si="68"/>
        <v>#DIV/0!</v>
      </c>
      <c r="CN53" s="276" t="e">
        <f t="shared" si="68"/>
        <v>#DIV/0!</v>
      </c>
      <c r="CO53" s="140" t="e">
        <f t="shared" si="68"/>
        <v>#DIV/0!</v>
      </c>
      <c r="CP53" s="276" t="e">
        <f t="shared" si="68"/>
        <v>#DIV/0!</v>
      </c>
      <c r="CQ53" s="276" t="e">
        <f t="shared" si="68"/>
        <v>#DIV/0!</v>
      </c>
      <c r="CR53" s="140" t="e">
        <f t="shared" si="68"/>
        <v>#DIV/0!</v>
      </c>
      <c r="CS53" s="276" t="e">
        <f t="shared" si="68"/>
        <v>#DIV/0!</v>
      </c>
      <c r="CT53" s="276" t="e">
        <f t="shared" si="68"/>
        <v>#DIV/0!</v>
      </c>
      <c r="CU53" s="141" t="e">
        <f t="shared" si="68"/>
        <v>#DIV/0!</v>
      </c>
      <c r="CV53" s="141" t="e">
        <f t="shared" si="68"/>
        <v>#DIV/0!</v>
      </c>
    </row>
    <row r="54" spans="1:100" s="144" customFormat="1" ht="15" customHeight="1">
      <c r="A54" s="313"/>
      <c r="B54" s="304" t="s">
        <v>28</v>
      </c>
      <c r="C54" s="305"/>
      <c r="D54" s="305"/>
      <c r="E54" s="136">
        <f>COUNTIF(E$9:E$48,3)</f>
        <v>0</v>
      </c>
      <c r="F54" s="296"/>
      <c r="G54" s="136">
        <f>COUNTIF(G$9:G$48,3)</f>
        <v>0</v>
      </c>
      <c r="H54" s="296"/>
      <c r="I54" s="136">
        <f>COUNTIF(I$9:I$48,3)</f>
        <v>0</v>
      </c>
      <c r="J54" s="296"/>
      <c r="K54" s="136">
        <f>COUNTIF(K$9:K$48,3)</f>
        <v>0</v>
      </c>
      <c r="L54" s="296"/>
      <c r="M54" s="136">
        <f>COUNTIF(M$9:M$48,3)</f>
        <v>0</v>
      </c>
      <c r="N54" s="296"/>
      <c r="O54" s="136">
        <f>COUNTIF(O$9:O$48,3)</f>
        <v>0</v>
      </c>
      <c r="P54" s="296"/>
      <c r="Q54" s="136">
        <f>COUNTIF(Q$9:Q$48,3)</f>
        <v>0</v>
      </c>
      <c r="R54" s="296"/>
      <c r="S54" s="136">
        <f>COUNTIF(S$9:S$48,3)</f>
        <v>0</v>
      </c>
      <c r="T54" s="296"/>
      <c r="U54" s="136">
        <f>COUNTIF(U$9:U$48,3)</f>
        <v>0</v>
      </c>
      <c r="V54" s="296"/>
      <c r="W54" s="136">
        <f>COUNTIF(W$9:W$48,3)</f>
        <v>0</v>
      </c>
      <c r="X54" s="296"/>
      <c r="Y54" s="136">
        <f>COUNTIF(Y$9:Y$48,3)</f>
        <v>0</v>
      </c>
      <c r="Z54" s="296"/>
      <c r="AA54" s="136">
        <f>COUNTIF(AA$9:AA$48,3)</f>
        <v>0</v>
      </c>
      <c r="AB54" s="296"/>
      <c r="AC54" s="136">
        <f>COUNTIF(AC$9:AC$48,3)</f>
        <v>0</v>
      </c>
      <c r="AD54" s="296"/>
      <c r="AE54" s="136">
        <f>COUNTIF(AE$9:AE$48,3)</f>
        <v>0</v>
      </c>
      <c r="AF54" s="296"/>
      <c r="AG54" s="136">
        <f>COUNTIF(AG$9:AG$48,3)</f>
        <v>0</v>
      </c>
      <c r="AH54" s="296"/>
      <c r="AI54" s="136">
        <f>COUNTIF(AI$9:AI$48,3)</f>
        <v>0</v>
      </c>
      <c r="AJ54" s="296"/>
      <c r="AK54" s="136">
        <f>COUNTIF(AK$9:AK$48,3)</f>
        <v>0</v>
      </c>
      <c r="AL54" s="296"/>
      <c r="AM54" s="136">
        <f>COUNTIF(AM$9:AM$48,3)</f>
        <v>0</v>
      </c>
      <c r="AN54" s="296"/>
      <c r="AO54" s="136">
        <f>COUNTIF(AO$9:AO$48,3)</f>
        <v>0</v>
      </c>
      <c r="AP54" s="296"/>
      <c r="AQ54" s="136">
        <f>COUNTIF(AQ$9:AQ$48,3)</f>
        <v>0</v>
      </c>
      <c r="AR54" s="296"/>
      <c r="AS54" s="136">
        <f>COUNTIF(AS$9:AS$48,3)</f>
        <v>0</v>
      </c>
      <c r="AT54" s="296"/>
      <c r="AU54" s="136">
        <f>COUNTIF(AU$9:AU$48,3)</f>
        <v>0</v>
      </c>
      <c r="AV54" s="296"/>
      <c r="AW54" s="136">
        <f>COUNTIF(AW$9:AW$48,3)</f>
        <v>0</v>
      </c>
      <c r="AX54" s="296"/>
      <c r="AY54" s="136">
        <f>COUNTIF(AY$9:AY$48,3)</f>
        <v>0</v>
      </c>
      <c r="AZ54" s="296"/>
      <c r="BA54" s="136">
        <f>COUNTIF(BA$9:BA$48,3)</f>
        <v>0</v>
      </c>
      <c r="BB54" s="296"/>
      <c r="BC54" s="136">
        <f>COUNTIF(BC$9:BC$48,3)</f>
        <v>0</v>
      </c>
      <c r="BD54" s="296"/>
      <c r="BE54" s="136">
        <f>COUNTIF(BE$9:BE$48,3)</f>
        <v>0</v>
      </c>
      <c r="BF54" s="296"/>
      <c r="BG54" s="136">
        <f>COUNTIF(BG$9:BG$48,3)</f>
        <v>0</v>
      </c>
      <c r="BH54" s="296"/>
      <c r="BI54" s="137">
        <f t="shared" ref="BI54:CV54" si="69">COUNTIF(BI$9:BI$48,3)</f>
        <v>0</v>
      </c>
      <c r="BJ54" s="272">
        <f t="shared" si="69"/>
        <v>0</v>
      </c>
      <c r="BK54" s="272">
        <f t="shared" si="69"/>
        <v>0</v>
      </c>
      <c r="BL54" s="137">
        <f t="shared" si="69"/>
        <v>0</v>
      </c>
      <c r="BM54" s="272">
        <f t="shared" si="69"/>
        <v>0</v>
      </c>
      <c r="BN54" s="272">
        <f t="shared" si="69"/>
        <v>0</v>
      </c>
      <c r="BO54" s="137">
        <f t="shared" si="69"/>
        <v>0</v>
      </c>
      <c r="BP54" s="272">
        <f t="shared" si="69"/>
        <v>0</v>
      </c>
      <c r="BQ54" s="272">
        <f t="shared" si="69"/>
        <v>0</v>
      </c>
      <c r="BR54" s="137">
        <f t="shared" si="69"/>
        <v>0</v>
      </c>
      <c r="BS54" s="272">
        <f t="shared" si="69"/>
        <v>0</v>
      </c>
      <c r="BT54" s="272">
        <f t="shared" si="69"/>
        <v>0</v>
      </c>
      <c r="BU54" s="137">
        <f t="shared" si="69"/>
        <v>0</v>
      </c>
      <c r="BV54" s="272">
        <f t="shared" si="69"/>
        <v>0</v>
      </c>
      <c r="BW54" s="272">
        <f t="shared" si="69"/>
        <v>0</v>
      </c>
      <c r="BX54" s="137">
        <f t="shared" si="69"/>
        <v>0</v>
      </c>
      <c r="BY54" s="272">
        <f t="shared" si="69"/>
        <v>0</v>
      </c>
      <c r="BZ54" s="272">
        <f t="shared" si="69"/>
        <v>0</v>
      </c>
      <c r="CA54" s="138">
        <f t="shared" si="69"/>
        <v>0</v>
      </c>
      <c r="CB54" s="138">
        <f>COUNTIF(CB$9:CB$48,3)</f>
        <v>0</v>
      </c>
      <c r="CC54" s="137">
        <f t="shared" si="69"/>
        <v>0</v>
      </c>
      <c r="CD54" s="272">
        <f t="shared" si="69"/>
        <v>0</v>
      </c>
      <c r="CE54" s="272">
        <f t="shared" si="69"/>
        <v>0</v>
      </c>
      <c r="CF54" s="137">
        <f t="shared" si="69"/>
        <v>0</v>
      </c>
      <c r="CG54" s="272">
        <f t="shared" si="69"/>
        <v>0</v>
      </c>
      <c r="CH54" s="272">
        <f t="shared" si="69"/>
        <v>0</v>
      </c>
      <c r="CI54" s="137">
        <f t="shared" si="69"/>
        <v>0</v>
      </c>
      <c r="CJ54" s="272">
        <f t="shared" si="69"/>
        <v>0</v>
      </c>
      <c r="CK54" s="272">
        <f t="shared" si="69"/>
        <v>0</v>
      </c>
      <c r="CL54" s="137">
        <f t="shared" si="69"/>
        <v>0</v>
      </c>
      <c r="CM54" s="272">
        <f t="shared" si="69"/>
        <v>0</v>
      </c>
      <c r="CN54" s="272">
        <f t="shared" si="69"/>
        <v>0</v>
      </c>
      <c r="CO54" s="137">
        <f t="shared" si="69"/>
        <v>0</v>
      </c>
      <c r="CP54" s="272">
        <f>COUNTIF(CP$9:CP$48,3)</f>
        <v>0</v>
      </c>
      <c r="CQ54" s="272">
        <f>COUNTIF(CQ$9:CQ$48,3)</f>
        <v>0</v>
      </c>
      <c r="CR54" s="137">
        <f t="shared" si="69"/>
        <v>0</v>
      </c>
      <c r="CS54" s="272">
        <f t="shared" si="69"/>
        <v>0</v>
      </c>
      <c r="CT54" s="272">
        <f t="shared" si="69"/>
        <v>0</v>
      </c>
      <c r="CU54" s="138">
        <f t="shared" si="69"/>
        <v>0</v>
      </c>
      <c r="CV54" s="138">
        <f t="shared" si="69"/>
        <v>0</v>
      </c>
    </row>
    <row r="55" spans="1:100" s="144" customFormat="1" ht="15" customHeight="1">
      <c r="A55" s="313"/>
      <c r="B55" s="305"/>
      <c r="C55" s="305"/>
      <c r="D55" s="305"/>
      <c r="E55" s="139" t="e">
        <f>(E54/E58)</f>
        <v>#DIV/0!</v>
      </c>
      <c r="F55" s="296"/>
      <c r="G55" s="139" t="e">
        <f>(G54/G58)</f>
        <v>#DIV/0!</v>
      </c>
      <c r="H55" s="296"/>
      <c r="I55" s="139" t="e">
        <f>(I54/I58)</f>
        <v>#DIV/0!</v>
      </c>
      <c r="J55" s="296"/>
      <c r="K55" s="139" t="e">
        <f>(K54/K58)</f>
        <v>#DIV/0!</v>
      </c>
      <c r="L55" s="296"/>
      <c r="M55" s="139" t="e">
        <f>(M54/M58)</f>
        <v>#DIV/0!</v>
      </c>
      <c r="N55" s="296"/>
      <c r="O55" s="139" t="e">
        <f>(O54/O58)</f>
        <v>#DIV/0!</v>
      </c>
      <c r="P55" s="296"/>
      <c r="Q55" s="139" t="e">
        <f>(Q54/Q58)</f>
        <v>#DIV/0!</v>
      </c>
      <c r="R55" s="296"/>
      <c r="S55" s="139" t="e">
        <f>(S54/S58)</f>
        <v>#DIV/0!</v>
      </c>
      <c r="T55" s="296"/>
      <c r="U55" s="139" t="e">
        <f>(U54/U58)</f>
        <v>#DIV/0!</v>
      </c>
      <c r="V55" s="296"/>
      <c r="W55" s="139" t="e">
        <f>(W54/W58)</f>
        <v>#DIV/0!</v>
      </c>
      <c r="X55" s="296"/>
      <c r="Y55" s="139" t="e">
        <f>(Y54/Y58)</f>
        <v>#DIV/0!</v>
      </c>
      <c r="Z55" s="296"/>
      <c r="AA55" s="139" t="e">
        <f>(AA54/AA58)</f>
        <v>#DIV/0!</v>
      </c>
      <c r="AB55" s="296"/>
      <c r="AC55" s="139" t="e">
        <f>(AC54/AC58)</f>
        <v>#DIV/0!</v>
      </c>
      <c r="AD55" s="296"/>
      <c r="AE55" s="139" t="e">
        <f>(AE54/AE58)</f>
        <v>#DIV/0!</v>
      </c>
      <c r="AF55" s="296"/>
      <c r="AG55" s="139" t="e">
        <f>(AG54/AG58)</f>
        <v>#DIV/0!</v>
      </c>
      <c r="AH55" s="296"/>
      <c r="AI55" s="139" t="e">
        <f>(AI54/AI58)</f>
        <v>#DIV/0!</v>
      </c>
      <c r="AJ55" s="296"/>
      <c r="AK55" s="139" t="e">
        <f>(AK54/AK58)</f>
        <v>#DIV/0!</v>
      </c>
      <c r="AL55" s="296"/>
      <c r="AM55" s="139" t="e">
        <f>(AM54/AM58)</f>
        <v>#DIV/0!</v>
      </c>
      <c r="AN55" s="296"/>
      <c r="AO55" s="139" t="e">
        <f>(AO54/AO58)</f>
        <v>#DIV/0!</v>
      </c>
      <c r="AP55" s="296"/>
      <c r="AQ55" s="139" t="e">
        <f>(AQ54/AQ58)</f>
        <v>#DIV/0!</v>
      </c>
      <c r="AR55" s="296"/>
      <c r="AS55" s="139" t="e">
        <f>(AS54/AS58)</f>
        <v>#DIV/0!</v>
      </c>
      <c r="AT55" s="296"/>
      <c r="AU55" s="139" t="e">
        <f>(AU54/AU58)</f>
        <v>#DIV/0!</v>
      </c>
      <c r="AV55" s="296"/>
      <c r="AW55" s="139" t="e">
        <f>(AW54/AW58)</f>
        <v>#DIV/0!</v>
      </c>
      <c r="AX55" s="296"/>
      <c r="AY55" s="139" t="e">
        <f>(AY54/AY58)</f>
        <v>#DIV/0!</v>
      </c>
      <c r="AZ55" s="296"/>
      <c r="BA55" s="139" t="e">
        <f>(BA54/BA58)</f>
        <v>#DIV/0!</v>
      </c>
      <c r="BB55" s="296"/>
      <c r="BC55" s="139" t="e">
        <f>(BC54/BC58)</f>
        <v>#DIV/0!</v>
      </c>
      <c r="BD55" s="296"/>
      <c r="BE55" s="139" t="e">
        <f>(BE54/BE58)</f>
        <v>#DIV/0!</v>
      </c>
      <c r="BF55" s="296"/>
      <c r="BG55" s="139" t="e">
        <f>(BG54/BG58)</f>
        <v>#DIV/0!</v>
      </c>
      <c r="BH55" s="296"/>
      <c r="BI55" s="140" t="e">
        <f>(BI54/BI58)</f>
        <v>#DIV/0!</v>
      </c>
      <c r="BJ55" s="276" t="e">
        <f t="shared" ref="BJ55:CV55" si="70">(BJ54/BJ58)</f>
        <v>#DIV/0!</v>
      </c>
      <c r="BK55" s="276" t="e">
        <f t="shared" si="70"/>
        <v>#DIV/0!</v>
      </c>
      <c r="BL55" s="140" t="e">
        <f t="shared" si="70"/>
        <v>#DIV/0!</v>
      </c>
      <c r="BM55" s="276" t="e">
        <f t="shared" si="70"/>
        <v>#DIV/0!</v>
      </c>
      <c r="BN55" s="276" t="e">
        <f t="shared" si="70"/>
        <v>#DIV/0!</v>
      </c>
      <c r="BO55" s="140" t="e">
        <f t="shared" si="70"/>
        <v>#DIV/0!</v>
      </c>
      <c r="BP55" s="276" t="e">
        <f t="shared" si="70"/>
        <v>#DIV/0!</v>
      </c>
      <c r="BQ55" s="276" t="e">
        <f t="shared" si="70"/>
        <v>#DIV/0!</v>
      </c>
      <c r="BR55" s="140" t="e">
        <f t="shared" si="70"/>
        <v>#DIV/0!</v>
      </c>
      <c r="BS55" s="276" t="e">
        <f t="shared" si="70"/>
        <v>#DIV/0!</v>
      </c>
      <c r="BT55" s="276" t="e">
        <f t="shared" si="70"/>
        <v>#DIV/0!</v>
      </c>
      <c r="BU55" s="140" t="e">
        <f t="shared" si="70"/>
        <v>#DIV/0!</v>
      </c>
      <c r="BV55" s="276" t="e">
        <f t="shared" si="70"/>
        <v>#DIV/0!</v>
      </c>
      <c r="BW55" s="276" t="e">
        <f t="shared" si="70"/>
        <v>#DIV/0!</v>
      </c>
      <c r="BX55" s="140" t="e">
        <f t="shared" si="70"/>
        <v>#DIV/0!</v>
      </c>
      <c r="BY55" s="276" t="e">
        <f t="shared" si="70"/>
        <v>#DIV/0!</v>
      </c>
      <c r="BZ55" s="276" t="e">
        <f t="shared" si="70"/>
        <v>#DIV/0!</v>
      </c>
      <c r="CA55" s="141" t="e">
        <f t="shared" si="70"/>
        <v>#DIV/0!</v>
      </c>
      <c r="CB55" s="141" t="e">
        <f t="shared" si="70"/>
        <v>#DIV/0!</v>
      </c>
      <c r="CC55" s="140" t="e">
        <f t="shared" si="70"/>
        <v>#DIV/0!</v>
      </c>
      <c r="CD55" s="276" t="e">
        <f t="shared" si="70"/>
        <v>#DIV/0!</v>
      </c>
      <c r="CE55" s="276" t="e">
        <f t="shared" si="70"/>
        <v>#DIV/0!</v>
      </c>
      <c r="CF55" s="140" t="e">
        <f t="shared" si="70"/>
        <v>#DIV/0!</v>
      </c>
      <c r="CG55" s="276" t="e">
        <f t="shared" si="70"/>
        <v>#DIV/0!</v>
      </c>
      <c r="CH55" s="276" t="e">
        <f t="shared" si="70"/>
        <v>#DIV/0!</v>
      </c>
      <c r="CI55" s="140" t="e">
        <f t="shared" si="70"/>
        <v>#DIV/0!</v>
      </c>
      <c r="CJ55" s="276" t="e">
        <f t="shared" si="70"/>
        <v>#DIV/0!</v>
      </c>
      <c r="CK55" s="276" t="e">
        <f t="shared" si="70"/>
        <v>#DIV/0!</v>
      </c>
      <c r="CL55" s="140" t="e">
        <f t="shared" si="70"/>
        <v>#DIV/0!</v>
      </c>
      <c r="CM55" s="276" t="e">
        <f t="shared" si="70"/>
        <v>#DIV/0!</v>
      </c>
      <c r="CN55" s="276" t="e">
        <f t="shared" si="70"/>
        <v>#DIV/0!</v>
      </c>
      <c r="CO55" s="140" t="e">
        <f t="shared" si="70"/>
        <v>#DIV/0!</v>
      </c>
      <c r="CP55" s="276" t="e">
        <f t="shared" si="70"/>
        <v>#DIV/0!</v>
      </c>
      <c r="CQ55" s="276" t="e">
        <f t="shared" si="70"/>
        <v>#DIV/0!</v>
      </c>
      <c r="CR55" s="140" t="e">
        <f t="shared" si="70"/>
        <v>#DIV/0!</v>
      </c>
      <c r="CS55" s="276" t="e">
        <f t="shared" si="70"/>
        <v>#DIV/0!</v>
      </c>
      <c r="CT55" s="276" t="e">
        <f t="shared" si="70"/>
        <v>#DIV/0!</v>
      </c>
      <c r="CU55" s="141" t="e">
        <f t="shared" si="70"/>
        <v>#DIV/0!</v>
      </c>
      <c r="CV55" s="141" t="e">
        <f t="shared" si="70"/>
        <v>#DIV/0!</v>
      </c>
    </row>
    <row r="56" spans="1:100" s="144" customFormat="1" ht="15.75">
      <c r="A56" s="313"/>
      <c r="B56" s="305" t="s">
        <v>31</v>
      </c>
      <c r="C56" s="305"/>
      <c r="D56" s="305"/>
      <c r="E56" s="142">
        <f>E58-SUM(E50,E52,E54)</f>
        <v>0</v>
      </c>
      <c r="F56" s="296"/>
      <c r="G56" s="142">
        <f>G58-SUM(G50,G52,G54)</f>
        <v>0</v>
      </c>
      <c r="H56" s="296"/>
      <c r="I56" s="142">
        <f>I58-SUM(I50,I52,I54)</f>
        <v>0</v>
      </c>
      <c r="J56" s="296"/>
      <c r="K56" s="142">
        <f>K58-SUM(K50,K52,K54)</f>
        <v>0</v>
      </c>
      <c r="L56" s="296"/>
      <c r="M56" s="142">
        <f>M58-SUM(M50,M52,M54)</f>
        <v>0</v>
      </c>
      <c r="N56" s="296"/>
      <c r="O56" s="142">
        <f>O58-SUM(O50,O52,O54)</f>
        <v>0</v>
      </c>
      <c r="P56" s="296"/>
      <c r="Q56" s="142">
        <f>Q58-SUM(Q50,Q52,Q54)</f>
        <v>0</v>
      </c>
      <c r="R56" s="296"/>
      <c r="S56" s="142">
        <f>S58-SUM(S50,S52,S54)</f>
        <v>0</v>
      </c>
      <c r="T56" s="296"/>
      <c r="U56" s="142">
        <f>U58-SUM(U50,U52,U54)</f>
        <v>0</v>
      </c>
      <c r="V56" s="296"/>
      <c r="W56" s="142">
        <f>W58-SUM(W50,W52,W54)</f>
        <v>0</v>
      </c>
      <c r="X56" s="296"/>
      <c r="Y56" s="142">
        <f>Y58-SUM(Y50,Y52,Y54)</f>
        <v>0</v>
      </c>
      <c r="Z56" s="296"/>
      <c r="AA56" s="142">
        <f>AA58-SUM(AA50,AA52,AA54)</f>
        <v>0</v>
      </c>
      <c r="AB56" s="296"/>
      <c r="AC56" s="142">
        <f>AC58-SUM(AC50,AC52,AC54)</f>
        <v>0</v>
      </c>
      <c r="AD56" s="296"/>
      <c r="AE56" s="142">
        <f>AE58-SUM(AE50,AE52,AE54)</f>
        <v>0</v>
      </c>
      <c r="AF56" s="296"/>
      <c r="AG56" s="142">
        <f>AG58-SUM(AG50,AG52,AG54)</f>
        <v>0</v>
      </c>
      <c r="AH56" s="296"/>
      <c r="AI56" s="142">
        <f>AI58-SUM(AI50,AI52,AI54)</f>
        <v>0</v>
      </c>
      <c r="AJ56" s="296"/>
      <c r="AK56" s="142">
        <f>AK58-SUM(AK50,AK52,AK54)</f>
        <v>0</v>
      </c>
      <c r="AL56" s="296"/>
      <c r="AM56" s="142">
        <f>AM58-SUM(AM50,AM52,AM54)</f>
        <v>0</v>
      </c>
      <c r="AN56" s="296"/>
      <c r="AO56" s="142">
        <f>AO58-SUM(AO50,AO52,AO54)</f>
        <v>0</v>
      </c>
      <c r="AP56" s="296"/>
      <c r="AQ56" s="142">
        <f>AQ58-SUM(AQ50,AQ52,AQ54)</f>
        <v>0</v>
      </c>
      <c r="AR56" s="296"/>
      <c r="AS56" s="142">
        <f>AS58-SUM(AS50,AS52,AS54)</f>
        <v>0</v>
      </c>
      <c r="AT56" s="296"/>
      <c r="AU56" s="142">
        <f>AU58-SUM(AU50,AU52,AU54)</f>
        <v>0</v>
      </c>
      <c r="AV56" s="296"/>
      <c r="AW56" s="142">
        <f>AW58-SUM(AW50,AW52,AW54)</f>
        <v>0</v>
      </c>
      <c r="AX56" s="296"/>
      <c r="AY56" s="142">
        <f>AY58-SUM(AY50,AY52,AY54)</f>
        <v>0</v>
      </c>
      <c r="AZ56" s="296"/>
      <c r="BA56" s="142">
        <f>BA58-SUM(BA50,BA52,BA54)</f>
        <v>0</v>
      </c>
      <c r="BB56" s="296"/>
      <c r="BC56" s="142">
        <f>BC58-SUM(BC50,BC52,BC54)</f>
        <v>0</v>
      </c>
      <c r="BD56" s="296"/>
      <c r="BE56" s="142">
        <f>BE58-SUM(BE50,BE52,BE54)</f>
        <v>0</v>
      </c>
      <c r="BF56" s="296"/>
      <c r="BG56" s="142">
        <f>BG58-SUM(BG50,BG52,BG54)</f>
        <v>0</v>
      </c>
      <c r="BH56" s="296"/>
      <c r="BI56" s="137">
        <f t="shared" ref="BI56:CV56" si="71">BI58-SUM(BI50,BI52,BI54)</f>
        <v>0</v>
      </c>
      <c r="BJ56" s="142">
        <f t="shared" si="71"/>
        <v>0</v>
      </c>
      <c r="BK56" s="142">
        <f t="shared" si="71"/>
        <v>0</v>
      </c>
      <c r="BL56" s="137">
        <f t="shared" si="71"/>
        <v>0</v>
      </c>
      <c r="BM56" s="142">
        <f t="shared" si="71"/>
        <v>0</v>
      </c>
      <c r="BN56" s="142">
        <f t="shared" si="71"/>
        <v>0</v>
      </c>
      <c r="BO56" s="137">
        <f t="shared" si="71"/>
        <v>0</v>
      </c>
      <c r="BP56" s="142">
        <f t="shared" si="71"/>
        <v>0</v>
      </c>
      <c r="BQ56" s="142">
        <f t="shared" si="71"/>
        <v>0</v>
      </c>
      <c r="BR56" s="137">
        <f t="shared" si="71"/>
        <v>0</v>
      </c>
      <c r="BS56" s="142">
        <f t="shared" si="71"/>
        <v>0</v>
      </c>
      <c r="BT56" s="142">
        <f t="shared" si="71"/>
        <v>0</v>
      </c>
      <c r="BU56" s="137">
        <f t="shared" si="71"/>
        <v>0</v>
      </c>
      <c r="BV56" s="142">
        <f t="shared" si="71"/>
        <v>0</v>
      </c>
      <c r="BW56" s="142">
        <f t="shared" si="71"/>
        <v>0</v>
      </c>
      <c r="BX56" s="137">
        <f t="shared" si="71"/>
        <v>0</v>
      </c>
      <c r="BY56" s="142">
        <f t="shared" si="71"/>
        <v>0</v>
      </c>
      <c r="BZ56" s="142">
        <f t="shared" si="71"/>
        <v>0</v>
      </c>
      <c r="CA56" s="138">
        <f t="shared" si="71"/>
        <v>0</v>
      </c>
      <c r="CB56" s="138">
        <f t="shared" si="71"/>
        <v>0</v>
      </c>
      <c r="CC56" s="137">
        <f t="shared" si="71"/>
        <v>0</v>
      </c>
      <c r="CD56" s="142">
        <f t="shared" si="71"/>
        <v>0</v>
      </c>
      <c r="CE56" s="142">
        <f t="shared" si="71"/>
        <v>0</v>
      </c>
      <c r="CF56" s="137">
        <f t="shared" si="71"/>
        <v>0</v>
      </c>
      <c r="CG56" s="142">
        <f t="shared" si="71"/>
        <v>0</v>
      </c>
      <c r="CH56" s="142">
        <f t="shared" si="71"/>
        <v>0</v>
      </c>
      <c r="CI56" s="137">
        <f t="shared" si="71"/>
        <v>0</v>
      </c>
      <c r="CJ56" s="142">
        <f t="shared" si="71"/>
        <v>0</v>
      </c>
      <c r="CK56" s="142">
        <f t="shared" si="71"/>
        <v>0</v>
      </c>
      <c r="CL56" s="137">
        <f t="shared" si="71"/>
        <v>0</v>
      </c>
      <c r="CM56" s="142">
        <f t="shared" si="71"/>
        <v>0</v>
      </c>
      <c r="CN56" s="142">
        <f t="shared" si="71"/>
        <v>0</v>
      </c>
      <c r="CO56" s="137">
        <f t="shared" si="71"/>
        <v>0</v>
      </c>
      <c r="CP56" s="142">
        <f t="shared" si="71"/>
        <v>0</v>
      </c>
      <c r="CQ56" s="142">
        <f t="shared" si="71"/>
        <v>0</v>
      </c>
      <c r="CR56" s="137">
        <f t="shared" si="71"/>
        <v>0</v>
      </c>
      <c r="CS56" s="142">
        <f t="shared" si="71"/>
        <v>0</v>
      </c>
      <c r="CT56" s="142">
        <f t="shared" si="71"/>
        <v>0</v>
      </c>
      <c r="CU56" s="138">
        <f t="shared" si="71"/>
        <v>0</v>
      </c>
      <c r="CV56" s="138">
        <f t="shared" si="71"/>
        <v>0</v>
      </c>
    </row>
    <row r="57" spans="1:100" s="144" customFormat="1">
      <c r="A57" s="313"/>
      <c r="B57" s="305"/>
      <c r="C57" s="305"/>
      <c r="D57" s="305"/>
      <c r="E57" s="139" t="e">
        <f>E56/E58</f>
        <v>#DIV/0!</v>
      </c>
      <c r="F57" s="296"/>
      <c r="G57" s="139" t="e">
        <f>G56/G58</f>
        <v>#DIV/0!</v>
      </c>
      <c r="H57" s="296"/>
      <c r="I57" s="139" t="e">
        <f>I56/I58</f>
        <v>#DIV/0!</v>
      </c>
      <c r="J57" s="296"/>
      <c r="K57" s="139" t="e">
        <f>K56/K58</f>
        <v>#DIV/0!</v>
      </c>
      <c r="L57" s="296"/>
      <c r="M57" s="139" t="e">
        <f>M56/M58</f>
        <v>#DIV/0!</v>
      </c>
      <c r="N57" s="296"/>
      <c r="O57" s="139" t="e">
        <f>O56/O58</f>
        <v>#DIV/0!</v>
      </c>
      <c r="P57" s="296"/>
      <c r="Q57" s="139" t="e">
        <f>Q56/Q58</f>
        <v>#DIV/0!</v>
      </c>
      <c r="R57" s="296"/>
      <c r="S57" s="139" t="e">
        <f>S56/S58</f>
        <v>#DIV/0!</v>
      </c>
      <c r="T57" s="296"/>
      <c r="U57" s="139" t="e">
        <f>U56/U58</f>
        <v>#DIV/0!</v>
      </c>
      <c r="V57" s="296"/>
      <c r="W57" s="139" t="e">
        <f>W56/W58</f>
        <v>#DIV/0!</v>
      </c>
      <c r="X57" s="296"/>
      <c r="Y57" s="139" t="e">
        <f>Y56/Y58</f>
        <v>#DIV/0!</v>
      </c>
      <c r="Z57" s="296"/>
      <c r="AA57" s="139" t="e">
        <f>AA56/AA58</f>
        <v>#DIV/0!</v>
      </c>
      <c r="AB57" s="296"/>
      <c r="AC57" s="139" t="e">
        <f>AC56/AC58</f>
        <v>#DIV/0!</v>
      </c>
      <c r="AD57" s="296"/>
      <c r="AE57" s="139" t="e">
        <f>AE56/AE58</f>
        <v>#DIV/0!</v>
      </c>
      <c r="AF57" s="296"/>
      <c r="AG57" s="139" t="e">
        <f>AG56/AG58</f>
        <v>#DIV/0!</v>
      </c>
      <c r="AH57" s="296"/>
      <c r="AI57" s="139" t="e">
        <f>AI56/AI58</f>
        <v>#DIV/0!</v>
      </c>
      <c r="AJ57" s="296"/>
      <c r="AK57" s="139" t="e">
        <f>AK56/AK58</f>
        <v>#DIV/0!</v>
      </c>
      <c r="AL57" s="296"/>
      <c r="AM57" s="139" t="e">
        <f>AM56/AM58</f>
        <v>#DIV/0!</v>
      </c>
      <c r="AN57" s="296"/>
      <c r="AO57" s="139" t="e">
        <f>AO56/AO58</f>
        <v>#DIV/0!</v>
      </c>
      <c r="AP57" s="296"/>
      <c r="AQ57" s="139" t="e">
        <f>AQ56/AQ58</f>
        <v>#DIV/0!</v>
      </c>
      <c r="AR57" s="296"/>
      <c r="AS57" s="139" t="e">
        <f>AS56/AS58</f>
        <v>#DIV/0!</v>
      </c>
      <c r="AT57" s="296"/>
      <c r="AU57" s="139" t="e">
        <f>AU56/AU58</f>
        <v>#DIV/0!</v>
      </c>
      <c r="AV57" s="296"/>
      <c r="AW57" s="139" t="e">
        <f>AW56/AW58</f>
        <v>#DIV/0!</v>
      </c>
      <c r="AX57" s="296"/>
      <c r="AY57" s="139" t="e">
        <f>AY56/AY58</f>
        <v>#DIV/0!</v>
      </c>
      <c r="AZ57" s="296"/>
      <c r="BA57" s="139" t="e">
        <f>BA56/BA58</f>
        <v>#DIV/0!</v>
      </c>
      <c r="BB57" s="296"/>
      <c r="BC57" s="139" t="e">
        <f>BC56/BC58</f>
        <v>#DIV/0!</v>
      </c>
      <c r="BD57" s="296"/>
      <c r="BE57" s="139" t="e">
        <f>BE56/BE58</f>
        <v>#DIV/0!</v>
      </c>
      <c r="BF57" s="296"/>
      <c r="BG57" s="139" t="e">
        <f>BG56/BG58</f>
        <v>#DIV/0!</v>
      </c>
      <c r="BH57" s="296"/>
      <c r="BI57" s="140" t="e">
        <f>BI56/BI58</f>
        <v>#DIV/0!</v>
      </c>
      <c r="BJ57" s="276" t="e">
        <f t="shared" ref="BJ57:CV57" si="72">BJ56/BJ58</f>
        <v>#DIV/0!</v>
      </c>
      <c r="BK57" s="276" t="e">
        <f t="shared" si="72"/>
        <v>#DIV/0!</v>
      </c>
      <c r="BL57" s="140" t="e">
        <f t="shared" si="72"/>
        <v>#DIV/0!</v>
      </c>
      <c r="BM57" s="276" t="e">
        <f t="shared" si="72"/>
        <v>#DIV/0!</v>
      </c>
      <c r="BN57" s="276" t="e">
        <f t="shared" si="72"/>
        <v>#DIV/0!</v>
      </c>
      <c r="BO57" s="140" t="e">
        <f t="shared" si="72"/>
        <v>#DIV/0!</v>
      </c>
      <c r="BP57" s="276" t="e">
        <f t="shared" si="72"/>
        <v>#DIV/0!</v>
      </c>
      <c r="BQ57" s="276" t="e">
        <f t="shared" si="72"/>
        <v>#DIV/0!</v>
      </c>
      <c r="BR57" s="140" t="e">
        <f t="shared" si="72"/>
        <v>#DIV/0!</v>
      </c>
      <c r="BS57" s="276" t="e">
        <f t="shared" si="72"/>
        <v>#DIV/0!</v>
      </c>
      <c r="BT57" s="276" t="e">
        <f t="shared" si="72"/>
        <v>#DIV/0!</v>
      </c>
      <c r="BU57" s="140" t="e">
        <f t="shared" si="72"/>
        <v>#DIV/0!</v>
      </c>
      <c r="BV57" s="276" t="e">
        <f t="shared" si="72"/>
        <v>#DIV/0!</v>
      </c>
      <c r="BW57" s="276" t="e">
        <f t="shared" si="72"/>
        <v>#DIV/0!</v>
      </c>
      <c r="BX57" s="140" t="e">
        <f t="shared" si="72"/>
        <v>#DIV/0!</v>
      </c>
      <c r="BY57" s="276" t="e">
        <f t="shared" si="72"/>
        <v>#DIV/0!</v>
      </c>
      <c r="BZ57" s="276" t="e">
        <f t="shared" si="72"/>
        <v>#DIV/0!</v>
      </c>
      <c r="CA57" s="141" t="e">
        <f t="shared" si="72"/>
        <v>#DIV/0!</v>
      </c>
      <c r="CB57" s="141" t="e">
        <f t="shared" si="72"/>
        <v>#DIV/0!</v>
      </c>
      <c r="CC57" s="140" t="e">
        <f t="shared" si="72"/>
        <v>#DIV/0!</v>
      </c>
      <c r="CD57" s="276" t="e">
        <f t="shared" si="72"/>
        <v>#DIV/0!</v>
      </c>
      <c r="CE57" s="276" t="e">
        <f t="shared" si="72"/>
        <v>#DIV/0!</v>
      </c>
      <c r="CF57" s="140" t="e">
        <f t="shared" si="72"/>
        <v>#DIV/0!</v>
      </c>
      <c r="CG57" s="276" t="e">
        <f t="shared" si="72"/>
        <v>#DIV/0!</v>
      </c>
      <c r="CH57" s="276" t="e">
        <f t="shared" si="72"/>
        <v>#DIV/0!</v>
      </c>
      <c r="CI57" s="140" t="e">
        <f t="shared" si="72"/>
        <v>#DIV/0!</v>
      </c>
      <c r="CJ57" s="276" t="e">
        <f t="shared" si="72"/>
        <v>#DIV/0!</v>
      </c>
      <c r="CK57" s="276" t="e">
        <f t="shared" si="72"/>
        <v>#DIV/0!</v>
      </c>
      <c r="CL57" s="140" t="e">
        <f t="shared" si="72"/>
        <v>#DIV/0!</v>
      </c>
      <c r="CM57" s="276" t="e">
        <f t="shared" si="72"/>
        <v>#DIV/0!</v>
      </c>
      <c r="CN57" s="276" t="e">
        <f t="shared" si="72"/>
        <v>#DIV/0!</v>
      </c>
      <c r="CO57" s="140" t="e">
        <f t="shared" si="72"/>
        <v>#DIV/0!</v>
      </c>
      <c r="CP57" s="276" t="e">
        <f t="shared" si="72"/>
        <v>#DIV/0!</v>
      </c>
      <c r="CQ57" s="276" t="e">
        <f t="shared" si="72"/>
        <v>#DIV/0!</v>
      </c>
      <c r="CR57" s="140" t="e">
        <f t="shared" si="72"/>
        <v>#DIV/0!</v>
      </c>
      <c r="CS57" s="276" t="e">
        <f t="shared" si="72"/>
        <v>#DIV/0!</v>
      </c>
      <c r="CT57" s="276" t="e">
        <f t="shared" si="72"/>
        <v>#DIV/0!</v>
      </c>
      <c r="CU57" s="141" t="e">
        <f t="shared" si="72"/>
        <v>#DIV/0!</v>
      </c>
      <c r="CV57" s="141" t="e">
        <f t="shared" si="72"/>
        <v>#DIV/0!</v>
      </c>
    </row>
    <row r="58" spans="1:100" s="144" customFormat="1" ht="15.75">
      <c r="A58" s="312" t="s">
        <v>32</v>
      </c>
      <c r="B58" s="312"/>
      <c r="C58" s="312"/>
      <c r="D58" s="312"/>
      <c r="E58" s="143">
        <f>COUNTA('MAKLUMAT MURID'!$B13:$C52)</f>
        <v>0</v>
      </c>
      <c r="F58" s="297"/>
      <c r="G58" s="143">
        <f>COUNTA('MAKLUMAT MURID'!$B13:$C52)</f>
        <v>0</v>
      </c>
      <c r="H58" s="297"/>
      <c r="I58" s="143">
        <f>COUNTA('MAKLUMAT MURID'!$B13:$C52)</f>
        <v>0</v>
      </c>
      <c r="J58" s="297"/>
      <c r="K58" s="143">
        <f>COUNTA('MAKLUMAT MURID'!$B13:$C52)</f>
        <v>0</v>
      </c>
      <c r="L58" s="297"/>
      <c r="M58" s="143">
        <f>COUNTA('MAKLUMAT MURID'!$B13:$C52)</f>
        <v>0</v>
      </c>
      <c r="N58" s="297"/>
      <c r="O58" s="143">
        <f>COUNTA('MAKLUMAT MURID'!$B13:$C52)</f>
        <v>0</v>
      </c>
      <c r="P58" s="297"/>
      <c r="Q58" s="143">
        <f>COUNTA('MAKLUMAT MURID'!$B13:$C52)</f>
        <v>0</v>
      </c>
      <c r="R58" s="297"/>
      <c r="S58" s="143">
        <f>COUNTA('MAKLUMAT MURID'!$B13:$C52)</f>
        <v>0</v>
      </c>
      <c r="T58" s="297"/>
      <c r="U58" s="143">
        <f>COUNTA('MAKLUMAT MURID'!$B13:$C52)</f>
        <v>0</v>
      </c>
      <c r="V58" s="297"/>
      <c r="W58" s="143">
        <f>COUNTA('MAKLUMAT MURID'!$B13:$C52)</f>
        <v>0</v>
      </c>
      <c r="X58" s="297"/>
      <c r="Y58" s="143">
        <f>COUNTA('MAKLUMAT MURID'!$B13:$C52)</f>
        <v>0</v>
      </c>
      <c r="Z58" s="297"/>
      <c r="AA58" s="143">
        <f>COUNTA('MAKLUMAT MURID'!$B13:$C52)</f>
        <v>0</v>
      </c>
      <c r="AB58" s="297"/>
      <c r="AC58" s="143">
        <f>COUNTA('MAKLUMAT MURID'!$B13:$C52)</f>
        <v>0</v>
      </c>
      <c r="AD58" s="297"/>
      <c r="AE58" s="143">
        <f>COUNTA('MAKLUMAT MURID'!$B13:$C52)</f>
        <v>0</v>
      </c>
      <c r="AF58" s="297"/>
      <c r="AG58" s="143">
        <f>COUNTA('MAKLUMAT MURID'!$B13:$C52)</f>
        <v>0</v>
      </c>
      <c r="AH58" s="297"/>
      <c r="AI58" s="143">
        <f>COUNTA('MAKLUMAT MURID'!$B13:$C52)</f>
        <v>0</v>
      </c>
      <c r="AJ58" s="297"/>
      <c r="AK58" s="143">
        <f>COUNTA('MAKLUMAT MURID'!$B13:$C52)</f>
        <v>0</v>
      </c>
      <c r="AL58" s="297"/>
      <c r="AM58" s="143">
        <f>COUNTA('MAKLUMAT MURID'!$B13:$C52)</f>
        <v>0</v>
      </c>
      <c r="AN58" s="297"/>
      <c r="AO58" s="143">
        <f>COUNTA('MAKLUMAT MURID'!$B13:$C52)</f>
        <v>0</v>
      </c>
      <c r="AP58" s="297"/>
      <c r="AQ58" s="143">
        <f>COUNTA('MAKLUMAT MURID'!$B13:$C52)</f>
        <v>0</v>
      </c>
      <c r="AR58" s="297"/>
      <c r="AS58" s="143">
        <f>COUNTA('MAKLUMAT MURID'!$B13:$C52)</f>
        <v>0</v>
      </c>
      <c r="AT58" s="297"/>
      <c r="AU58" s="143">
        <f>COUNTA('MAKLUMAT MURID'!$B13:$C52)</f>
        <v>0</v>
      </c>
      <c r="AV58" s="297"/>
      <c r="AW58" s="143">
        <f>COUNTA('MAKLUMAT MURID'!$B13:$C52)</f>
        <v>0</v>
      </c>
      <c r="AX58" s="297"/>
      <c r="AY58" s="143">
        <f>COUNTA('MAKLUMAT MURID'!$B13:$C52)</f>
        <v>0</v>
      </c>
      <c r="AZ58" s="297"/>
      <c r="BA58" s="143">
        <f>COUNTA('MAKLUMAT MURID'!$B13:$C52)</f>
        <v>0</v>
      </c>
      <c r="BB58" s="297"/>
      <c r="BC58" s="143">
        <f>COUNTA('MAKLUMAT MURID'!$B13:$C52)</f>
        <v>0</v>
      </c>
      <c r="BD58" s="297"/>
      <c r="BE58" s="143">
        <f>COUNTA('MAKLUMAT MURID'!$B13:$C52)</f>
        <v>0</v>
      </c>
      <c r="BF58" s="297"/>
      <c r="BG58" s="143">
        <f>COUNTA('MAKLUMAT MURID'!$B13:$C52)</f>
        <v>0</v>
      </c>
      <c r="BH58" s="297"/>
      <c r="BI58" s="143">
        <f>COUNTA('MAKLUMAT MURID'!$B13:$C52)</f>
        <v>0</v>
      </c>
      <c r="BJ58" s="143">
        <f>'MAKLUMAT MURID'!$G$58</f>
        <v>0</v>
      </c>
      <c r="BK58" s="143">
        <f>'MAKLUMAT MURID'!$G$57</f>
        <v>0</v>
      </c>
      <c r="BL58" s="143">
        <f>COUNTA('MAKLUMAT MURID'!$B13:$C52)</f>
        <v>0</v>
      </c>
      <c r="BM58" s="143">
        <f>'MAKLUMAT MURID'!$G$58</f>
        <v>0</v>
      </c>
      <c r="BN58" s="143">
        <f>'MAKLUMAT MURID'!$G$57</f>
        <v>0</v>
      </c>
      <c r="BO58" s="143">
        <f>COUNTA('MAKLUMAT MURID'!$B13:$C52)</f>
        <v>0</v>
      </c>
      <c r="BP58" s="143">
        <f>'MAKLUMAT MURID'!$G$58</f>
        <v>0</v>
      </c>
      <c r="BQ58" s="143">
        <f>'MAKLUMAT MURID'!$G$57</f>
        <v>0</v>
      </c>
      <c r="BR58" s="143">
        <f>COUNTA('MAKLUMAT MURID'!$B13:$C52)</f>
        <v>0</v>
      </c>
      <c r="BS58" s="143">
        <f>'MAKLUMAT MURID'!$G$58</f>
        <v>0</v>
      </c>
      <c r="BT58" s="143">
        <f>'MAKLUMAT MURID'!$G$57</f>
        <v>0</v>
      </c>
      <c r="BU58" s="143">
        <f>COUNTA('MAKLUMAT MURID'!$B13:$C52)</f>
        <v>0</v>
      </c>
      <c r="BV58" s="143">
        <f>'MAKLUMAT MURID'!$G$58</f>
        <v>0</v>
      </c>
      <c r="BW58" s="143">
        <f>'MAKLUMAT MURID'!$G$57</f>
        <v>0</v>
      </c>
      <c r="BX58" s="143">
        <f>COUNTA('MAKLUMAT MURID'!$B13:$C52)</f>
        <v>0</v>
      </c>
      <c r="BY58" s="143">
        <f>'MAKLUMAT MURID'!$G$58</f>
        <v>0</v>
      </c>
      <c r="BZ58" s="143">
        <f>'MAKLUMAT MURID'!$G$57</f>
        <v>0</v>
      </c>
      <c r="CA58" s="143">
        <f>'MAKLUMAT MURID'!$G$58</f>
        <v>0</v>
      </c>
      <c r="CB58" s="143">
        <f>'MAKLUMAT MURID'!$G$57</f>
        <v>0</v>
      </c>
      <c r="CC58" s="143">
        <f>COUNTA('MAKLUMAT MURID'!$B13:$C52)</f>
        <v>0</v>
      </c>
      <c r="CD58" s="143">
        <f>'MAKLUMAT MURID'!$G$58</f>
        <v>0</v>
      </c>
      <c r="CE58" s="143">
        <f>'MAKLUMAT MURID'!$G$57</f>
        <v>0</v>
      </c>
      <c r="CF58" s="143">
        <f>COUNTA('MAKLUMAT MURID'!$B13:$C52)</f>
        <v>0</v>
      </c>
      <c r="CG58" s="143">
        <f>'MAKLUMAT MURID'!$G$58</f>
        <v>0</v>
      </c>
      <c r="CH58" s="143">
        <f>'MAKLUMAT MURID'!$G$57</f>
        <v>0</v>
      </c>
      <c r="CI58" s="143">
        <f>COUNTA('MAKLUMAT MURID'!$B13:$C52)</f>
        <v>0</v>
      </c>
      <c r="CJ58" s="143">
        <f>'MAKLUMAT MURID'!$G$58</f>
        <v>0</v>
      </c>
      <c r="CK58" s="143">
        <f>'MAKLUMAT MURID'!$G$57</f>
        <v>0</v>
      </c>
      <c r="CL58" s="143">
        <f>COUNTA('MAKLUMAT MURID'!$B13:$C52)</f>
        <v>0</v>
      </c>
      <c r="CM58" s="143">
        <f>'MAKLUMAT MURID'!$G$58</f>
        <v>0</v>
      </c>
      <c r="CN58" s="143">
        <f>'MAKLUMAT MURID'!$G$57</f>
        <v>0</v>
      </c>
      <c r="CO58" s="143">
        <f>COUNTA('MAKLUMAT MURID'!$B13:$C52)</f>
        <v>0</v>
      </c>
      <c r="CP58" s="143">
        <f>'MAKLUMAT MURID'!$G$58</f>
        <v>0</v>
      </c>
      <c r="CQ58" s="143">
        <f>'MAKLUMAT MURID'!$G$57</f>
        <v>0</v>
      </c>
      <c r="CR58" s="143">
        <f>COUNTA('MAKLUMAT MURID'!$B13:$C52)</f>
        <v>0</v>
      </c>
      <c r="CS58" s="143">
        <f>'MAKLUMAT MURID'!$G$58</f>
        <v>0</v>
      </c>
      <c r="CT58" s="143">
        <f>'MAKLUMAT MURID'!$G$57</f>
        <v>0</v>
      </c>
      <c r="CU58" s="143">
        <f>'MAKLUMAT MURID'!$G$58</f>
        <v>0</v>
      </c>
      <c r="CV58" s="143">
        <f>'MAKLUMAT MURID'!$G$57</f>
        <v>0</v>
      </c>
    </row>
    <row r="59" spans="1:100" ht="18">
      <c r="A59" s="24"/>
      <c r="B59" s="25"/>
      <c r="C59" s="25"/>
      <c r="D59" s="25"/>
      <c r="E59" s="30"/>
      <c r="F59" s="30"/>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row>
    <row r="60" spans="1:100" ht="18">
      <c r="A60" s="24"/>
      <c r="B60" s="28"/>
      <c r="C60" s="28"/>
      <c r="D60" s="29"/>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row>
    <row r="61" spans="1:100" ht="18">
      <c r="A61" s="24"/>
      <c r="B61" s="28"/>
      <c r="C61" s="31"/>
      <c r="D61" s="32"/>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row>
    <row r="62" spans="1:100" ht="18">
      <c r="A62" s="24"/>
      <c r="B62" s="28"/>
      <c r="C62" s="34"/>
      <c r="D62" s="35"/>
      <c r="E62" s="36"/>
      <c r="F62" s="36"/>
      <c r="G62" s="37"/>
      <c r="H62" s="37"/>
      <c r="I62" s="37"/>
      <c r="J62" s="37"/>
      <c r="K62" s="27"/>
      <c r="L62" s="27"/>
      <c r="M62" s="27"/>
      <c r="N62" s="27"/>
      <c r="O62" s="27"/>
      <c r="P62" s="27"/>
      <c r="Q62" s="27"/>
      <c r="R62" s="27"/>
      <c r="S62" s="27"/>
      <c r="T62" s="27"/>
      <c r="U62" s="25"/>
      <c r="V62" s="25"/>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row>
  </sheetData>
  <sheetProtection password="D94E" sheet="1" objects="1" scenarios="1"/>
  <mergeCells count="119">
    <mergeCell ref="CC8:CV8"/>
    <mergeCell ref="BI8:CB8"/>
    <mergeCell ref="CC2:CV4"/>
    <mergeCell ref="CC5:CV5"/>
    <mergeCell ref="CC6:CC7"/>
    <mergeCell ref="CD6:CE6"/>
    <mergeCell ref="CF6:CF7"/>
    <mergeCell ref="CG6:CH6"/>
    <mergeCell ref="CI6:CI7"/>
    <mergeCell ref="CJ6:CK6"/>
    <mergeCell ref="CL6:CL7"/>
    <mergeCell ref="CM6:CN6"/>
    <mergeCell ref="CO6:CO7"/>
    <mergeCell ref="CP6:CQ6"/>
    <mergeCell ref="CR6:CR7"/>
    <mergeCell ref="CS6:CT6"/>
    <mergeCell ref="CU6:CV6"/>
    <mergeCell ref="BI2:CB4"/>
    <mergeCell ref="BI5:CB5"/>
    <mergeCell ref="BJ6:BK6"/>
    <mergeCell ref="BM6:BN6"/>
    <mergeCell ref="BO6:BO7"/>
    <mergeCell ref="BP6:BQ6"/>
    <mergeCell ref="BS6:BT6"/>
    <mergeCell ref="BX6:BX7"/>
    <mergeCell ref="BY6:BZ6"/>
    <mergeCell ref="CA6:CB6"/>
    <mergeCell ref="BU6:BU7"/>
    <mergeCell ref="BI6:BI7"/>
    <mergeCell ref="BL6:BL7"/>
    <mergeCell ref="BR6:BR7"/>
    <mergeCell ref="Y2:AJ2"/>
    <mergeCell ref="Y3:AB4"/>
    <mergeCell ref="AC3:AF4"/>
    <mergeCell ref="AG3:AJ4"/>
    <mergeCell ref="AK2:AR2"/>
    <mergeCell ref="AK3:AN4"/>
    <mergeCell ref="AO3:AR4"/>
    <mergeCell ref="AA5:AB7"/>
    <mergeCell ref="AC5:AD7"/>
    <mergeCell ref="AE5:AF7"/>
    <mergeCell ref="AG5:AH7"/>
    <mergeCell ref="AI5:AJ7"/>
    <mergeCell ref="AS3:AV4"/>
    <mergeCell ref="Y5:Z7"/>
    <mergeCell ref="AO5:AP7"/>
    <mergeCell ref="AQ5:AR7"/>
    <mergeCell ref="AW3:AZ4"/>
    <mergeCell ref="Z50:Z58"/>
    <mergeCell ref="AB50:AB58"/>
    <mergeCell ref="AD50:AD58"/>
    <mergeCell ref="AF50:AF58"/>
    <mergeCell ref="AH50:AH58"/>
    <mergeCell ref="P50:P58"/>
    <mergeCell ref="BV6:BW6"/>
    <mergeCell ref="R50:R58"/>
    <mergeCell ref="T50:T58"/>
    <mergeCell ref="V50:V58"/>
    <mergeCell ref="X50:X58"/>
    <mergeCell ref="BD50:BD58"/>
    <mergeCell ref="BF50:BF58"/>
    <mergeCell ref="BH50:BH58"/>
    <mergeCell ref="AT50:AT58"/>
    <mergeCell ref="AV50:AV58"/>
    <mergeCell ref="AX50:AX58"/>
    <mergeCell ref="AZ50:AZ58"/>
    <mergeCell ref="BB50:BB58"/>
    <mergeCell ref="AJ50:AJ58"/>
    <mergeCell ref="AL50:AL58"/>
    <mergeCell ref="AN50:AN58"/>
    <mergeCell ref="AP50:AP58"/>
    <mergeCell ref="AR50:AR58"/>
    <mergeCell ref="B50:D51"/>
    <mergeCell ref="B52:D53"/>
    <mergeCell ref="B54:D55"/>
    <mergeCell ref="B56:D57"/>
    <mergeCell ref="F50:F58"/>
    <mergeCell ref="H50:H58"/>
    <mergeCell ref="J50:J58"/>
    <mergeCell ref="L50:L58"/>
    <mergeCell ref="N50:N58"/>
    <mergeCell ref="A58:D58"/>
    <mergeCell ref="A50:A57"/>
    <mergeCell ref="A1:H1"/>
    <mergeCell ref="A2:A8"/>
    <mergeCell ref="B2:B8"/>
    <mergeCell ref="C2:C8"/>
    <mergeCell ref="D2:D8"/>
    <mergeCell ref="E2:X2"/>
    <mergeCell ref="E3:H4"/>
    <mergeCell ref="I3:L4"/>
    <mergeCell ref="M3:P4"/>
    <mergeCell ref="Q3:T4"/>
    <mergeCell ref="U3:X4"/>
    <mergeCell ref="E5:F7"/>
    <mergeCell ref="Q5:R7"/>
    <mergeCell ref="S5:T7"/>
    <mergeCell ref="U5:V7"/>
    <mergeCell ref="W5:X7"/>
    <mergeCell ref="G5:H7"/>
    <mergeCell ref="I5:J7"/>
    <mergeCell ref="K5:L7"/>
    <mergeCell ref="M5:N7"/>
    <mergeCell ref="O5:P7"/>
    <mergeCell ref="BA3:BD4"/>
    <mergeCell ref="BE3:BH4"/>
    <mergeCell ref="AS2:AV2"/>
    <mergeCell ref="AW2:AZ2"/>
    <mergeCell ref="BA2:BH2"/>
    <mergeCell ref="AK5:AL7"/>
    <mergeCell ref="AM5:AN7"/>
    <mergeCell ref="BC5:BD7"/>
    <mergeCell ref="AS5:AT7"/>
    <mergeCell ref="BE5:BF7"/>
    <mergeCell ref="BG5:BH7"/>
    <mergeCell ref="AU5:AV7"/>
    <mergeCell ref="AW5:AX7"/>
    <mergeCell ref="AY5:AZ7"/>
    <mergeCell ref="BA5:BB7"/>
  </mergeCells>
  <dataValidations count="2">
    <dataValidation type="whole" allowBlank="1" showErrorMessage="1" errorTitle="TAHAP PENGUASAAN" error="Sila Berikan Nilai Antara 1 hingga 3 Sahaja. Terima Kasih" sqref="BU9:BU48 CO9:CO48 CI9:CI48 BI9:BI48 BX9:BX48 BL9:BL48 CF9:CF48 BO9:BO48 CL9:CL48 BR9:BR48 CC9:CC48 CR9:CR48">
      <formula1>1</formula1>
      <formula2>3</formula2>
    </dataValidation>
    <dataValidation allowBlank="1" showErrorMessage="1" errorTitle="TAHAP PENGUASAAN" error="Sila Berikan Nilai Antara 1 hingga 3 Sahaja. Terima Kasih" sqref="H9:H48 J9:J48 L9:L48 N9:N48 P9:P48 R9:R48 T9:T48 V9:V48 X9:X48 Z9:Z48 AB9:AB48 AD9:AD48 AF9:AF48 AH9:AH48 AJ9:AJ48 AL9:AL48 AN9:AN48 AP9:AP48 AR9:AR48 AT9:AT48 AV9:AV48 AX9:AX48 AZ9:AZ48 BB9:BB48 BD9:BD48 BF9:BF48 CP9:CQ48 BH9:BH48 BS9:BT48 CM9:CN48 BJ9:BK48 CD9:CE48 BV9:BW48 CJ9:CK48 CS9:CT48 BY9:BZ48 BM9:BN48 CG9:CH48 BP9:BQ48 F9:F48"/>
  </dataValidations>
  <pageMargins left="0.7" right="0.7" top="0.75" bottom="0.75" header="0.3" footer="0.3"/>
  <pageSetup paperSize="9" orientation="portrait" horizontalDpi="4294967293" r:id="rId1"/>
  <legacyDrawing r:id="rId2"/>
  <extLst>
    <ext xmlns:x14="http://schemas.microsoft.com/office/spreadsheetml/2009/9/main" uri="{CCE6A557-97BC-4b89-ADB6-D9C93CAAB3DF}">
      <x14:dataValidations xmlns:xm="http://schemas.microsoft.com/office/excel/2006/main" count="1">
        <x14:dataValidation type="list" allowBlank="1" showErrorMessage="1" errorTitle="TAHAP PENGUASAAN" error="Sila Berikan Nilai Antara 1 hingga 3 Sahaja. Terima Kasih">
          <x14:formula1>
            <xm:f>Configuration!$C$12:$C$14</xm:f>
          </x14:formula1>
          <xm:sqref>AG9:AG48 K9:K48 G9:G48 O9:O48 I9:I48 S9:S48 M9:M48 W9:W48 Q9:Q48 AE9:AE48 U9:U48 E9:E48 Y9:Y48 AI9:AI48 AC9:AC48 AM9:AM48 BE9:BE48 AQ9:AQ48 AK9:AK48 AU9:AU48 AO9:AO48 AY9:AY48 AS9:AS48 BC9:BC48 AW9:AW48 BG9:BG48 BA9:BA48 AA9:AA48 CA9:CB48 CU9:CV48</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P62"/>
  <sheetViews>
    <sheetView zoomScale="50" zoomScaleNormal="50" workbookViewId="0">
      <selection activeCell="AS29" sqref="AS29"/>
    </sheetView>
  </sheetViews>
  <sheetFormatPr defaultRowHeight="15"/>
  <cols>
    <col min="1" max="1" width="4.5703125" customWidth="1"/>
    <col min="2" max="2" width="42.7109375" customWidth="1"/>
    <col min="3" max="3" width="8.140625" customWidth="1"/>
    <col min="4" max="4" width="8.28515625" customWidth="1"/>
    <col min="5" max="32" width="8.42578125" customWidth="1"/>
    <col min="34" max="35" width="9.140625" hidden="1" customWidth="1"/>
    <col min="39" max="40" width="9.140625" hidden="1" customWidth="1"/>
  </cols>
  <sheetData>
    <row r="1" spans="1:42" ht="55.5" customHeight="1">
      <c r="A1" s="336" t="s">
        <v>432</v>
      </c>
      <c r="B1" s="336"/>
      <c r="C1" s="336"/>
      <c r="D1" s="336"/>
      <c r="E1" s="336"/>
      <c r="F1" s="336"/>
      <c r="G1" s="336"/>
      <c r="H1" s="336"/>
      <c r="I1" s="336"/>
      <c r="J1" s="336"/>
      <c r="K1" s="336"/>
      <c r="L1" s="336"/>
      <c r="M1" s="336"/>
      <c r="N1" s="336"/>
      <c r="O1" s="336"/>
      <c r="P1" s="336"/>
      <c r="Q1" s="22"/>
      <c r="R1" s="22"/>
      <c r="S1" s="22"/>
      <c r="T1" s="22"/>
      <c r="U1" s="22"/>
      <c r="V1" s="22"/>
      <c r="W1" s="22"/>
      <c r="X1" s="22"/>
      <c r="Y1" s="22"/>
      <c r="Z1" s="22"/>
      <c r="AA1" s="22"/>
      <c r="AB1" s="22"/>
      <c r="AC1" s="22"/>
      <c r="AD1" s="22"/>
      <c r="AE1" s="22"/>
      <c r="AF1" s="22"/>
    </row>
    <row r="2" spans="1:42" ht="27.75" customHeight="1">
      <c r="A2" s="324" t="s">
        <v>17</v>
      </c>
      <c r="B2" s="324" t="s">
        <v>18</v>
      </c>
      <c r="C2" s="324" t="s">
        <v>19</v>
      </c>
      <c r="D2" s="328" t="s">
        <v>12</v>
      </c>
      <c r="E2" s="357" t="s">
        <v>139</v>
      </c>
      <c r="F2" s="358"/>
      <c r="G2" s="358"/>
      <c r="H2" s="363"/>
      <c r="I2" s="357" t="s">
        <v>140</v>
      </c>
      <c r="J2" s="358"/>
      <c r="K2" s="358"/>
      <c r="L2" s="363"/>
      <c r="M2" s="357" t="s">
        <v>141</v>
      </c>
      <c r="N2" s="358"/>
      <c r="O2" s="358"/>
      <c r="P2" s="363"/>
      <c r="Q2" s="357" t="s">
        <v>142</v>
      </c>
      <c r="R2" s="358"/>
      <c r="S2" s="358"/>
      <c r="T2" s="363"/>
      <c r="U2" s="357" t="s">
        <v>143</v>
      </c>
      <c r="V2" s="358"/>
      <c r="W2" s="358"/>
      <c r="X2" s="363"/>
      <c r="Y2" s="357" t="s">
        <v>144</v>
      </c>
      <c r="Z2" s="358"/>
      <c r="AA2" s="358"/>
      <c r="AB2" s="363"/>
      <c r="AC2" s="357" t="s">
        <v>145</v>
      </c>
      <c r="AD2" s="358"/>
      <c r="AE2" s="358"/>
      <c r="AF2" s="363"/>
      <c r="AG2" s="332" t="s">
        <v>379</v>
      </c>
      <c r="AH2" s="333"/>
      <c r="AI2" s="333"/>
      <c r="AJ2" s="333"/>
      <c r="AK2" s="333"/>
      <c r="AL2" s="333"/>
      <c r="AM2" s="333"/>
      <c r="AN2" s="333"/>
      <c r="AO2" s="333"/>
      <c r="AP2" s="341"/>
    </row>
    <row r="3" spans="1:42" ht="27.75" customHeight="1">
      <c r="A3" s="324"/>
      <c r="B3" s="324"/>
      <c r="C3" s="324"/>
      <c r="D3" s="328"/>
      <c r="E3" s="359"/>
      <c r="F3" s="360"/>
      <c r="G3" s="360"/>
      <c r="H3" s="364"/>
      <c r="I3" s="359"/>
      <c r="J3" s="360"/>
      <c r="K3" s="360"/>
      <c r="L3" s="364"/>
      <c r="M3" s="359"/>
      <c r="N3" s="360"/>
      <c r="O3" s="360"/>
      <c r="P3" s="364"/>
      <c r="Q3" s="359"/>
      <c r="R3" s="360"/>
      <c r="S3" s="360"/>
      <c r="T3" s="364"/>
      <c r="U3" s="359"/>
      <c r="V3" s="360"/>
      <c r="W3" s="360"/>
      <c r="X3" s="364"/>
      <c r="Y3" s="359"/>
      <c r="Z3" s="360"/>
      <c r="AA3" s="360"/>
      <c r="AB3" s="364"/>
      <c r="AC3" s="359"/>
      <c r="AD3" s="360"/>
      <c r="AE3" s="360"/>
      <c r="AF3" s="364"/>
      <c r="AG3" s="345"/>
      <c r="AH3" s="346"/>
      <c r="AI3" s="346"/>
      <c r="AJ3" s="346"/>
      <c r="AK3" s="346"/>
      <c r="AL3" s="346"/>
      <c r="AM3" s="346"/>
      <c r="AN3" s="346"/>
      <c r="AO3" s="346"/>
      <c r="AP3" s="347"/>
    </row>
    <row r="4" spans="1:42" ht="27.75" customHeight="1">
      <c r="A4" s="324"/>
      <c r="B4" s="324"/>
      <c r="C4" s="324"/>
      <c r="D4" s="328"/>
      <c r="E4" s="361"/>
      <c r="F4" s="362"/>
      <c r="G4" s="362"/>
      <c r="H4" s="365"/>
      <c r="I4" s="361"/>
      <c r="J4" s="362"/>
      <c r="K4" s="362"/>
      <c r="L4" s="365"/>
      <c r="M4" s="361"/>
      <c r="N4" s="362"/>
      <c r="O4" s="362"/>
      <c r="P4" s="365"/>
      <c r="Q4" s="361"/>
      <c r="R4" s="362"/>
      <c r="S4" s="362"/>
      <c r="T4" s="365"/>
      <c r="U4" s="361"/>
      <c r="V4" s="362"/>
      <c r="W4" s="362"/>
      <c r="X4" s="365"/>
      <c r="Y4" s="361"/>
      <c r="Z4" s="362"/>
      <c r="AA4" s="362"/>
      <c r="AB4" s="365"/>
      <c r="AC4" s="361"/>
      <c r="AD4" s="362"/>
      <c r="AE4" s="362"/>
      <c r="AF4" s="365"/>
      <c r="AG4" s="334"/>
      <c r="AH4" s="335"/>
      <c r="AI4" s="335"/>
      <c r="AJ4" s="335"/>
      <c r="AK4" s="335"/>
      <c r="AL4" s="335"/>
      <c r="AM4" s="335"/>
      <c r="AN4" s="335"/>
      <c r="AO4" s="335"/>
      <c r="AP4" s="342"/>
    </row>
    <row r="5" spans="1:42" ht="27.75" customHeight="1">
      <c r="A5" s="324"/>
      <c r="B5" s="324"/>
      <c r="C5" s="324"/>
      <c r="D5" s="328"/>
      <c r="E5" s="298" t="s">
        <v>23</v>
      </c>
      <c r="F5" s="299"/>
      <c r="G5" s="306" t="s">
        <v>24</v>
      </c>
      <c r="H5" s="307"/>
      <c r="I5" s="298" t="s">
        <v>23</v>
      </c>
      <c r="J5" s="299"/>
      <c r="K5" s="306" t="s">
        <v>24</v>
      </c>
      <c r="L5" s="307"/>
      <c r="M5" s="298" t="s">
        <v>23</v>
      </c>
      <c r="N5" s="299"/>
      <c r="O5" s="306" t="s">
        <v>24</v>
      </c>
      <c r="P5" s="307"/>
      <c r="Q5" s="298" t="s">
        <v>23</v>
      </c>
      <c r="R5" s="299"/>
      <c r="S5" s="306" t="s">
        <v>24</v>
      </c>
      <c r="T5" s="307"/>
      <c r="U5" s="298" t="s">
        <v>23</v>
      </c>
      <c r="V5" s="299"/>
      <c r="W5" s="306" t="s">
        <v>24</v>
      </c>
      <c r="X5" s="307"/>
      <c r="Y5" s="298" t="s">
        <v>23</v>
      </c>
      <c r="Z5" s="299"/>
      <c r="AA5" s="306" t="s">
        <v>24</v>
      </c>
      <c r="AB5" s="307"/>
      <c r="AC5" s="298" t="s">
        <v>23</v>
      </c>
      <c r="AD5" s="299"/>
      <c r="AE5" s="306" t="s">
        <v>24</v>
      </c>
      <c r="AF5" s="307"/>
      <c r="AG5" s="292" t="s">
        <v>446</v>
      </c>
      <c r="AH5" s="292"/>
      <c r="AI5" s="292"/>
      <c r="AJ5" s="292"/>
      <c r="AK5" s="292"/>
      <c r="AL5" s="314" t="s">
        <v>322</v>
      </c>
      <c r="AM5" s="315"/>
      <c r="AN5" s="315"/>
      <c r="AO5" s="315"/>
      <c r="AP5" s="329"/>
    </row>
    <row r="6" spans="1:42" ht="27.75" customHeight="1">
      <c r="A6" s="324"/>
      <c r="B6" s="324"/>
      <c r="C6" s="324"/>
      <c r="D6" s="328"/>
      <c r="E6" s="300"/>
      <c r="F6" s="301"/>
      <c r="G6" s="308"/>
      <c r="H6" s="309"/>
      <c r="I6" s="300"/>
      <c r="J6" s="301"/>
      <c r="K6" s="308"/>
      <c r="L6" s="309"/>
      <c r="M6" s="300"/>
      <c r="N6" s="301"/>
      <c r="O6" s="308"/>
      <c r="P6" s="309"/>
      <c r="Q6" s="300"/>
      <c r="R6" s="301"/>
      <c r="S6" s="308"/>
      <c r="T6" s="309"/>
      <c r="U6" s="300"/>
      <c r="V6" s="301"/>
      <c r="W6" s="308"/>
      <c r="X6" s="309"/>
      <c r="Y6" s="300"/>
      <c r="Z6" s="301"/>
      <c r="AA6" s="308"/>
      <c r="AB6" s="309"/>
      <c r="AC6" s="300"/>
      <c r="AD6" s="301"/>
      <c r="AE6" s="308"/>
      <c r="AF6" s="309"/>
      <c r="AG6" s="348" t="s">
        <v>380</v>
      </c>
      <c r="AH6" s="293" t="s">
        <v>155</v>
      </c>
      <c r="AI6" s="294"/>
      <c r="AJ6" s="356" t="s">
        <v>155</v>
      </c>
      <c r="AK6" s="344"/>
      <c r="AL6" s="348" t="s">
        <v>380</v>
      </c>
      <c r="AM6" s="293" t="s">
        <v>155</v>
      </c>
      <c r="AN6" s="294"/>
      <c r="AO6" s="343" t="s">
        <v>155</v>
      </c>
      <c r="AP6" s="344"/>
    </row>
    <row r="7" spans="1:42" ht="15.75" customHeight="1">
      <c r="A7" s="324"/>
      <c r="B7" s="324"/>
      <c r="C7" s="324"/>
      <c r="D7" s="328"/>
      <c r="E7" s="302"/>
      <c r="F7" s="303"/>
      <c r="G7" s="310" t="s">
        <v>24</v>
      </c>
      <c r="H7" s="311"/>
      <c r="I7" s="302"/>
      <c r="J7" s="303"/>
      <c r="K7" s="310" t="s">
        <v>24</v>
      </c>
      <c r="L7" s="311"/>
      <c r="M7" s="302"/>
      <c r="N7" s="303"/>
      <c r="O7" s="310" t="s">
        <v>24</v>
      </c>
      <c r="P7" s="311"/>
      <c r="Q7" s="302"/>
      <c r="R7" s="303"/>
      <c r="S7" s="310" t="s">
        <v>24</v>
      </c>
      <c r="T7" s="311"/>
      <c r="U7" s="302"/>
      <c r="V7" s="303"/>
      <c r="W7" s="310" t="s">
        <v>24</v>
      </c>
      <c r="X7" s="311"/>
      <c r="Y7" s="302"/>
      <c r="Z7" s="303"/>
      <c r="AA7" s="310" t="s">
        <v>24</v>
      </c>
      <c r="AB7" s="311"/>
      <c r="AC7" s="302"/>
      <c r="AD7" s="303"/>
      <c r="AE7" s="310" t="s">
        <v>24</v>
      </c>
      <c r="AF7" s="311"/>
      <c r="AG7" s="350"/>
      <c r="AH7" s="110" t="s">
        <v>26</v>
      </c>
      <c r="AI7" s="110" t="s">
        <v>27</v>
      </c>
      <c r="AJ7" s="111" t="s">
        <v>26</v>
      </c>
      <c r="AK7" s="67" t="s">
        <v>27</v>
      </c>
      <c r="AL7" s="350"/>
      <c r="AM7" s="110" t="s">
        <v>26</v>
      </c>
      <c r="AN7" s="110" t="s">
        <v>27</v>
      </c>
      <c r="AO7" s="67" t="s">
        <v>26</v>
      </c>
      <c r="AP7" s="67" t="s">
        <v>27</v>
      </c>
    </row>
    <row r="8" spans="1:42" ht="15.75" customHeight="1">
      <c r="A8" s="324"/>
      <c r="B8" s="324"/>
      <c r="C8" s="324"/>
      <c r="D8" s="328"/>
      <c r="E8" s="122" t="s">
        <v>25</v>
      </c>
      <c r="F8" s="122" t="s">
        <v>262</v>
      </c>
      <c r="G8" s="122" t="s">
        <v>25</v>
      </c>
      <c r="H8" s="122" t="s">
        <v>262</v>
      </c>
      <c r="I8" s="122" t="s">
        <v>25</v>
      </c>
      <c r="J8" s="122" t="s">
        <v>262</v>
      </c>
      <c r="K8" s="122" t="s">
        <v>25</v>
      </c>
      <c r="L8" s="122" t="s">
        <v>262</v>
      </c>
      <c r="M8" s="122" t="s">
        <v>25</v>
      </c>
      <c r="N8" s="122" t="s">
        <v>262</v>
      </c>
      <c r="O8" s="122" t="s">
        <v>25</v>
      </c>
      <c r="P8" s="122" t="s">
        <v>262</v>
      </c>
      <c r="Q8" s="122" t="s">
        <v>25</v>
      </c>
      <c r="R8" s="122" t="s">
        <v>262</v>
      </c>
      <c r="S8" s="122" t="s">
        <v>25</v>
      </c>
      <c r="T8" s="122" t="s">
        <v>262</v>
      </c>
      <c r="U8" s="122" t="s">
        <v>25</v>
      </c>
      <c r="V8" s="122" t="s">
        <v>262</v>
      </c>
      <c r="W8" s="122" t="s">
        <v>25</v>
      </c>
      <c r="X8" s="122" t="s">
        <v>262</v>
      </c>
      <c r="Y8" s="122" t="s">
        <v>25</v>
      </c>
      <c r="Z8" s="122" t="s">
        <v>262</v>
      </c>
      <c r="AA8" s="122" t="s">
        <v>25</v>
      </c>
      <c r="AB8" s="122" t="s">
        <v>262</v>
      </c>
      <c r="AC8" s="122" t="s">
        <v>25</v>
      </c>
      <c r="AD8" s="122" t="s">
        <v>262</v>
      </c>
      <c r="AE8" s="122" t="s">
        <v>25</v>
      </c>
      <c r="AF8" s="122" t="s">
        <v>262</v>
      </c>
      <c r="AG8" s="314" t="s">
        <v>306</v>
      </c>
      <c r="AH8" s="315"/>
      <c r="AI8" s="315"/>
      <c r="AJ8" s="315"/>
      <c r="AK8" s="329"/>
      <c r="AL8" s="314" t="s">
        <v>306</v>
      </c>
      <c r="AM8" s="315"/>
      <c r="AN8" s="315"/>
      <c r="AO8" s="315"/>
      <c r="AP8" s="329"/>
    </row>
    <row r="9" spans="1:42" s="228" customFormat="1" ht="45" customHeight="1">
      <c r="A9" s="226">
        <f>'MAKLUMAT MURID'!A13</f>
        <v>1</v>
      </c>
      <c r="B9" s="225">
        <f>VLOOKUP(A9,'MAKLUMAT MURID'!$A$13:$I$52,2,FALSE)</f>
        <v>0</v>
      </c>
      <c r="C9" s="226" t="str">
        <f>VLOOKUP(A9,'MAKLUMAT MURID'!$A$13:$I$52,6,FALSE)</f>
        <v/>
      </c>
      <c r="D9" s="226">
        <f>VLOOKUP(A9,'MAKLUMAT MURID'!$A$13:$I$52,5,FALSE)</f>
        <v>0</v>
      </c>
      <c r="E9" s="38"/>
      <c r="F9" s="134"/>
      <c r="G9" s="38"/>
      <c r="H9" s="134"/>
      <c r="I9" s="38"/>
      <c r="J9" s="134"/>
      <c r="K9" s="38"/>
      <c r="L9" s="134"/>
      <c r="M9" s="38"/>
      <c r="N9" s="134"/>
      <c r="O9" s="38"/>
      <c r="P9" s="134"/>
      <c r="Q9" s="38"/>
      <c r="R9" s="134"/>
      <c r="S9" s="38"/>
      <c r="T9" s="134"/>
      <c r="U9" s="38"/>
      <c r="V9" s="134"/>
      <c r="W9" s="38"/>
      <c r="X9" s="134"/>
      <c r="Y9" s="38"/>
      <c r="Z9" s="134"/>
      <c r="AA9" s="38"/>
      <c r="AB9" s="134"/>
      <c r="AC9" s="38"/>
      <c r="AD9" s="134"/>
      <c r="AE9" s="38"/>
      <c r="AF9" s="134"/>
      <c r="AG9" s="127" t="str">
        <f>IF(AND(AH9="",AI9=""),"",AVERAGE(AH9:AI9))</f>
        <v/>
      </c>
      <c r="AH9" s="125" t="str">
        <f>IF($C9=AH$7,IF(SUM(E9,I9,M9,Q9,U9,Y9,AC9)=0,"",IF(AND(AVERAGE(E9,I9,M9,Q9,U9,Y9,AC9)&gt;=1,AVERAGE(E9,I9,M9,Q9,U9,Y9,AC9)&lt;=1.6),1,IF(AND(AVERAGE(E9,I9,M9,Q9,U9,Y9,AC9)&gt;1.6,AVERAGE(E9,I9,M9,Q9,U9,Y9,AC9)&lt;=2.6),2,IF(AND(AVERAGE(E9,I9,M9,Q9,U9,Y9,AC9)&gt;2.6,AVERAGE(E9,I9,M9,Q9,U9,Y9,AC9)&lt;=3),3)))),"")</f>
        <v/>
      </c>
      <c r="AI9" s="125" t="str">
        <f>IF($C9=AI$7,IF(SUM(E9,I9,M9,Q9,U9,Y9,AC9)=0,"",IF(AND(AVERAGE(E9,I9,M9,Q9,U9,Y9,AC9)&gt;=1,AVERAGE(E9,I9,M9,Q9,U9,Y9,AC9)&lt;=1.6),1,IF(AND(AVERAGE(E9,I9,M9,Q9,U9,Y9,AC9)&gt;1.6,AVERAGE(E9,I9,M9,Q9,U9,Y9,AC9)&lt;=2.6),2,IF(AND(AVERAGE(E9,I9,M9,Q9,U9,Y9,AC9)&gt;2.6,AVERAGE(E9,I9,M9,Q9,U9,Y9,AC9)&lt;=3),3)))),"")</f>
        <v/>
      </c>
      <c r="AJ9" s="227"/>
      <c r="AK9" s="227"/>
      <c r="AL9" s="127" t="str">
        <f>IF(AND(AM9="",AN9=""),"",AVERAGE(AM9:AN9))</f>
        <v/>
      </c>
      <c r="AM9" s="125" t="str">
        <f>IF($C9=AM$7,IF(SUM(G9,K9,O9,S9,W9,AA9,AE9)=0,"",IF(AND(AVERAGE(G9,K9,O9,S9,W9,AA9,AE9)&gt;=1,AVERAGE(G9,K9,O9,S9,W9,AA9,AE9)&lt;=1.6),1,IF(AND(AVERAGE(G9,K9,O9,S9,W9,AA9,AE9)&gt;1.6,AVERAGE(G9,K9,O9,S9,W9,AA9,AE9)&lt;=2.6),2,IF(AND(AVERAGE(G9,K9,O9,S9,W9,AA9,AE9)&gt;2.6,AVERAGE(G9,K9,O9,S9,W9,AA9,AE9)&lt;=3),3)))),"")</f>
        <v/>
      </c>
      <c r="AN9" s="125" t="str">
        <f>IF($C9=AN$7,IF(SUM(G9,K9,O9,S9,W9,AA9,AE9)=0,"",IF(AND(AVERAGE(G9,K9,O9,S9,W9,AA9,AE9)&gt;=1,AVERAGE(G9,K9,O9,S9,W9,AA9,AE9)&lt;=1.6),1,IF(AND(AVERAGE(G9,K9,O9,S9,W9,AA9,AE9)&gt;1.6,AVERAGE(G9,K9,O9,S9,W9,AA9,AE9)&lt;=2.6),2,IF(AND(AVERAGE(G9,K9,O9,S9,W9,AA9,AE9)&gt;2.6,AVERAGE(G9,K9,O9,S9,W9,AA9,AE9)&lt;=3),3)))),"")</f>
        <v/>
      </c>
      <c r="AO9" s="227"/>
      <c r="AP9" s="227"/>
    </row>
    <row r="10" spans="1:42" s="228" customFormat="1" ht="45" customHeight="1">
      <c r="A10" s="226">
        <f>'MAKLUMAT MURID'!A14</f>
        <v>2</v>
      </c>
      <c r="B10" s="225">
        <f>VLOOKUP(A10,'MAKLUMAT MURID'!$A$13:$I$52,2,FALSE)</f>
        <v>0</v>
      </c>
      <c r="C10" s="226" t="str">
        <f>VLOOKUP(A10,'MAKLUMAT MURID'!$A$13:$I$52,6,FALSE)</f>
        <v/>
      </c>
      <c r="D10" s="226">
        <f>VLOOKUP(A10,'MAKLUMAT MURID'!$A$13:$I$52,5,FALSE)</f>
        <v>0</v>
      </c>
      <c r="E10" s="38"/>
      <c r="F10" s="134"/>
      <c r="G10" s="38"/>
      <c r="H10" s="134"/>
      <c r="I10" s="38"/>
      <c r="J10" s="134"/>
      <c r="K10" s="38"/>
      <c r="L10" s="134"/>
      <c r="M10" s="38"/>
      <c r="N10" s="134"/>
      <c r="O10" s="38"/>
      <c r="P10" s="134"/>
      <c r="Q10" s="38"/>
      <c r="R10" s="134"/>
      <c r="S10" s="38"/>
      <c r="T10" s="134"/>
      <c r="U10" s="38"/>
      <c r="V10" s="134"/>
      <c r="W10" s="38"/>
      <c r="X10" s="134"/>
      <c r="Y10" s="38"/>
      <c r="Z10" s="134"/>
      <c r="AA10" s="38"/>
      <c r="AB10" s="134"/>
      <c r="AC10" s="38"/>
      <c r="AD10" s="134"/>
      <c r="AE10" s="38"/>
      <c r="AF10" s="134"/>
      <c r="AG10" s="127" t="str">
        <f t="shared" ref="AG10:AG48" si="0">IF(AND(AH10="",AI10=""),"",AVERAGE(AH10:AI10))</f>
        <v/>
      </c>
      <c r="AH10" s="125" t="str">
        <f t="shared" ref="AH10:AH33" si="1">IF($C10=AH$7,IF(SUM(E10,I10,M10,Q10,U10,Y10,AC10)=0,"",IF(AND(AVERAGE(E10,I10,M10,Q10,U10,Y10,AC10)&gt;=1,AVERAGE(E10,I10,M10,Q10,U10,Y10,AC10)&lt;=1.6),1,IF(AND(AVERAGE(E10,I10,M10,Q10,U10,Y10,AC10)&gt;1.6,AVERAGE(E10,I10,M10,Q10,U10,Y10,AC10)&lt;=2.6),2,IF(AND(AVERAGE(E10,I10,M10,Q10,U10,Y10,AC10)&gt;2.6,AVERAGE(E10,I10,M10,Q10,U10,Y10,AC10)&lt;=3),3)))),"")</f>
        <v/>
      </c>
      <c r="AI10" s="125" t="str">
        <f t="shared" ref="AI10:AI33" si="2">IF($C10=AI$7,IF(SUM(E10,I10,M10,Q10,U10,Y10,AC10)=0,"",IF(AND(AVERAGE(E10,I10,M10,Q10,U10,Y10,AC10)&gt;=1,AVERAGE(E10,I10,M10,Q10,U10,Y10,AC10)&lt;=1.6),1,IF(AND(AVERAGE(E10,I10,M10,Q10,U10,Y10,AC10)&gt;1.6,AVERAGE(E10,I10,M10,Q10,U10,Y10,AC10)&lt;=2.6),2,IF(AND(AVERAGE(E10,I10,M10,Q10,U10,Y10,AC10)&gt;2.6,AVERAGE(E10,I10,M10,Q10,U10,Y10,AC10)&lt;=3),3)))),"")</f>
        <v/>
      </c>
      <c r="AJ10" s="227"/>
      <c r="AK10" s="227"/>
      <c r="AL10" s="127" t="str">
        <f t="shared" ref="AL10:AL48" si="3">IF(AND(AM10="",AN10=""),"",AVERAGE(AM10:AN10))</f>
        <v/>
      </c>
      <c r="AM10" s="125" t="str">
        <f t="shared" ref="AM10:AM33" si="4">IF($C10=AM$7,IF(SUM(G10,K10,O10,S10,W10,AA10,AE10)=0,"",IF(AND(AVERAGE(G10,K10,O10,S10,W10,AA10,AE10)&gt;=1,AVERAGE(G10,K10,O10,S10,W10,AA10,AE10)&lt;=1.6),1,IF(AND(AVERAGE(G10,K10,O10,S10,W10,AA10,AE10)&gt;1.6,AVERAGE(G10,K10,O10,S10,W10,AA10,AE10)&lt;=2.6),2,IF(AND(AVERAGE(G10,K10,O10,S10,W10,AA10,AE10)&gt;2.6,AVERAGE(G10,K10,O10,S10,W10,AA10,AE10)&lt;=3),3)))),"")</f>
        <v/>
      </c>
      <c r="AN10" s="125" t="str">
        <f t="shared" ref="AN10:AN33" si="5">IF($C10=AN$7,IF(SUM(G10,K10,O10,S10,W10,AA10,AE10)=0,"",IF(AND(AVERAGE(G10,K10,O10,S10,W10,AA10,AE10)&gt;=1,AVERAGE(G10,K10,O10,S10,W10,AA10,AE10)&lt;=1.6),1,IF(AND(AVERAGE(G10,K10,O10,S10,W10,AA10,AE10)&gt;1.6,AVERAGE(G10,K10,O10,S10,W10,AA10,AE10)&lt;=2.6),2,IF(AND(AVERAGE(G10,K10,O10,S10,W10,AA10,AE10)&gt;2.6,AVERAGE(G10,K10,O10,S10,W10,AA10,AE10)&lt;=3),3)))),"")</f>
        <v/>
      </c>
      <c r="AO10" s="227"/>
      <c r="AP10" s="227"/>
    </row>
    <row r="11" spans="1:42" s="228" customFormat="1" ht="45" customHeight="1">
      <c r="A11" s="226">
        <f>'MAKLUMAT MURID'!A15</f>
        <v>3</v>
      </c>
      <c r="B11" s="225">
        <f>VLOOKUP(A11,'MAKLUMAT MURID'!$A$13:$I$52,2,FALSE)</f>
        <v>0</v>
      </c>
      <c r="C11" s="226" t="str">
        <f>VLOOKUP(A11,'MAKLUMAT MURID'!$A$13:$I$52,6,FALSE)</f>
        <v/>
      </c>
      <c r="D11" s="226">
        <f>VLOOKUP(A11,'MAKLUMAT MURID'!$A$13:$I$52,5,FALSE)</f>
        <v>0</v>
      </c>
      <c r="E11" s="38"/>
      <c r="F11" s="134"/>
      <c r="G11" s="38"/>
      <c r="H11" s="134"/>
      <c r="I11" s="38"/>
      <c r="J11" s="134"/>
      <c r="K11" s="38"/>
      <c r="L11" s="134"/>
      <c r="M11" s="38"/>
      <c r="N11" s="134"/>
      <c r="O11" s="38"/>
      <c r="P11" s="134"/>
      <c r="Q11" s="38"/>
      <c r="R11" s="134"/>
      <c r="S11" s="38"/>
      <c r="T11" s="134"/>
      <c r="U11" s="38"/>
      <c r="V11" s="134"/>
      <c r="W11" s="38"/>
      <c r="X11" s="134"/>
      <c r="Y11" s="38"/>
      <c r="Z11" s="134"/>
      <c r="AA11" s="38"/>
      <c r="AB11" s="134"/>
      <c r="AC11" s="38"/>
      <c r="AD11" s="134"/>
      <c r="AE11" s="38"/>
      <c r="AF11" s="134"/>
      <c r="AG11" s="127" t="str">
        <f t="shared" si="0"/>
        <v/>
      </c>
      <c r="AH11" s="125" t="str">
        <f t="shared" si="1"/>
        <v/>
      </c>
      <c r="AI11" s="125" t="str">
        <f t="shared" si="2"/>
        <v/>
      </c>
      <c r="AJ11" s="227"/>
      <c r="AK11" s="227"/>
      <c r="AL11" s="127" t="str">
        <f t="shared" si="3"/>
        <v/>
      </c>
      <c r="AM11" s="125" t="str">
        <f t="shared" si="4"/>
        <v/>
      </c>
      <c r="AN11" s="125" t="str">
        <f t="shared" si="5"/>
        <v/>
      </c>
      <c r="AO11" s="227"/>
      <c r="AP11" s="227"/>
    </row>
    <row r="12" spans="1:42" s="228" customFormat="1" ht="45" customHeight="1">
      <c r="A12" s="226">
        <f>'MAKLUMAT MURID'!A16</f>
        <v>4</v>
      </c>
      <c r="B12" s="225">
        <f>VLOOKUP(A12,'MAKLUMAT MURID'!$A$13:$I$52,2,FALSE)</f>
        <v>0</v>
      </c>
      <c r="C12" s="226" t="str">
        <f>VLOOKUP(A12,'MAKLUMAT MURID'!$A$13:$I$52,6,FALSE)</f>
        <v/>
      </c>
      <c r="D12" s="226">
        <f>VLOOKUP(A12,'MAKLUMAT MURID'!$A$13:$I$52,5,FALSE)</f>
        <v>0</v>
      </c>
      <c r="E12" s="38"/>
      <c r="F12" s="134"/>
      <c r="G12" s="38"/>
      <c r="H12" s="134"/>
      <c r="I12" s="38"/>
      <c r="J12" s="134"/>
      <c r="K12" s="38"/>
      <c r="L12" s="134"/>
      <c r="M12" s="38"/>
      <c r="N12" s="134"/>
      <c r="O12" s="38"/>
      <c r="P12" s="134"/>
      <c r="Q12" s="38"/>
      <c r="R12" s="134"/>
      <c r="S12" s="38"/>
      <c r="T12" s="134"/>
      <c r="U12" s="38"/>
      <c r="V12" s="134"/>
      <c r="W12" s="38"/>
      <c r="X12" s="134"/>
      <c r="Y12" s="38"/>
      <c r="Z12" s="134"/>
      <c r="AA12" s="38"/>
      <c r="AB12" s="134"/>
      <c r="AC12" s="38"/>
      <c r="AD12" s="134"/>
      <c r="AE12" s="38"/>
      <c r="AF12" s="134"/>
      <c r="AG12" s="127" t="str">
        <f t="shared" si="0"/>
        <v/>
      </c>
      <c r="AH12" s="125" t="str">
        <f t="shared" si="1"/>
        <v/>
      </c>
      <c r="AI12" s="125" t="str">
        <f t="shared" si="2"/>
        <v/>
      </c>
      <c r="AJ12" s="227"/>
      <c r="AK12" s="227"/>
      <c r="AL12" s="127" t="str">
        <f t="shared" si="3"/>
        <v/>
      </c>
      <c r="AM12" s="125" t="str">
        <f t="shared" si="4"/>
        <v/>
      </c>
      <c r="AN12" s="125" t="str">
        <f t="shared" si="5"/>
        <v/>
      </c>
      <c r="AO12" s="227"/>
      <c r="AP12" s="227"/>
    </row>
    <row r="13" spans="1:42" s="228" customFormat="1" ht="45" customHeight="1">
      <c r="A13" s="226">
        <f>'MAKLUMAT MURID'!A17</f>
        <v>5</v>
      </c>
      <c r="B13" s="225">
        <f>VLOOKUP(A13,'MAKLUMAT MURID'!$A$13:$I$52,2,FALSE)</f>
        <v>0</v>
      </c>
      <c r="C13" s="226" t="str">
        <f>VLOOKUP(A13,'MAKLUMAT MURID'!$A$13:$I$52,6,FALSE)</f>
        <v/>
      </c>
      <c r="D13" s="226">
        <f>VLOOKUP(A13,'MAKLUMAT MURID'!$A$13:$I$52,5,FALSE)</f>
        <v>0</v>
      </c>
      <c r="E13" s="38"/>
      <c r="F13" s="134"/>
      <c r="G13" s="38"/>
      <c r="H13" s="134"/>
      <c r="I13" s="38"/>
      <c r="J13" s="134"/>
      <c r="K13" s="38"/>
      <c r="L13" s="134"/>
      <c r="M13" s="38"/>
      <c r="N13" s="134"/>
      <c r="O13" s="38"/>
      <c r="P13" s="134"/>
      <c r="Q13" s="38"/>
      <c r="R13" s="134"/>
      <c r="S13" s="38"/>
      <c r="T13" s="134"/>
      <c r="U13" s="38"/>
      <c r="V13" s="134"/>
      <c r="W13" s="38"/>
      <c r="X13" s="134"/>
      <c r="Y13" s="38"/>
      <c r="Z13" s="134"/>
      <c r="AA13" s="38"/>
      <c r="AB13" s="134"/>
      <c r="AC13" s="38"/>
      <c r="AD13" s="134"/>
      <c r="AE13" s="38"/>
      <c r="AF13" s="134"/>
      <c r="AG13" s="127" t="str">
        <f t="shared" si="0"/>
        <v/>
      </c>
      <c r="AH13" s="125" t="str">
        <f t="shared" si="1"/>
        <v/>
      </c>
      <c r="AI13" s="125" t="str">
        <f t="shared" si="2"/>
        <v/>
      </c>
      <c r="AJ13" s="227"/>
      <c r="AK13" s="227"/>
      <c r="AL13" s="127" t="str">
        <f t="shared" si="3"/>
        <v/>
      </c>
      <c r="AM13" s="125" t="str">
        <f t="shared" si="4"/>
        <v/>
      </c>
      <c r="AN13" s="125" t="str">
        <f t="shared" si="5"/>
        <v/>
      </c>
      <c r="AO13" s="227"/>
      <c r="AP13" s="227"/>
    </row>
    <row r="14" spans="1:42" s="228" customFormat="1" ht="45" customHeight="1">
      <c r="A14" s="226">
        <f>'MAKLUMAT MURID'!A18</f>
        <v>6</v>
      </c>
      <c r="B14" s="225">
        <f>VLOOKUP(A14,'MAKLUMAT MURID'!$A$13:$I$52,2,FALSE)</f>
        <v>0</v>
      </c>
      <c r="C14" s="226" t="str">
        <f>VLOOKUP(A14,'MAKLUMAT MURID'!$A$13:$I$52,6,FALSE)</f>
        <v/>
      </c>
      <c r="D14" s="226">
        <f>VLOOKUP(A14,'MAKLUMAT MURID'!$A$13:$I$52,5,FALSE)</f>
        <v>0</v>
      </c>
      <c r="E14" s="38"/>
      <c r="F14" s="134"/>
      <c r="G14" s="38"/>
      <c r="H14" s="134"/>
      <c r="I14" s="38"/>
      <c r="J14" s="134"/>
      <c r="K14" s="38"/>
      <c r="L14" s="134"/>
      <c r="M14" s="38"/>
      <c r="N14" s="134"/>
      <c r="O14" s="38"/>
      <c r="P14" s="134"/>
      <c r="Q14" s="38"/>
      <c r="R14" s="134"/>
      <c r="S14" s="38"/>
      <c r="T14" s="134"/>
      <c r="U14" s="38"/>
      <c r="V14" s="134"/>
      <c r="W14" s="38"/>
      <c r="X14" s="134"/>
      <c r="Y14" s="38"/>
      <c r="Z14" s="134"/>
      <c r="AA14" s="38"/>
      <c r="AB14" s="134"/>
      <c r="AC14" s="38"/>
      <c r="AD14" s="134"/>
      <c r="AE14" s="38"/>
      <c r="AF14" s="134"/>
      <c r="AG14" s="127" t="str">
        <f t="shared" si="0"/>
        <v/>
      </c>
      <c r="AH14" s="125" t="str">
        <f t="shared" si="1"/>
        <v/>
      </c>
      <c r="AI14" s="125" t="str">
        <f t="shared" si="2"/>
        <v/>
      </c>
      <c r="AJ14" s="227"/>
      <c r="AK14" s="227"/>
      <c r="AL14" s="127" t="str">
        <f t="shared" si="3"/>
        <v/>
      </c>
      <c r="AM14" s="125" t="str">
        <f t="shared" si="4"/>
        <v/>
      </c>
      <c r="AN14" s="125" t="str">
        <f t="shared" si="5"/>
        <v/>
      </c>
      <c r="AO14" s="227"/>
      <c r="AP14" s="227"/>
    </row>
    <row r="15" spans="1:42" s="228" customFormat="1" ht="45" customHeight="1">
      <c r="A15" s="226">
        <f>'MAKLUMAT MURID'!A19</f>
        <v>7</v>
      </c>
      <c r="B15" s="225">
        <f>VLOOKUP(A15,'MAKLUMAT MURID'!$A$13:$I$52,2,FALSE)</f>
        <v>0</v>
      </c>
      <c r="C15" s="226" t="str">
        <f>VLOOKUP(A15,'MAKLUMAT MURID'!$A$13:$I$52,6,FALSE)</f>
        <v/>
      </c>
      <c r="D15" s="226">
        <f>VLOOKUP(A15,'MAKLUMAT MURID'!$A$13:$I$52,5,FALSE)</f>
        <v>0</v>
      </c>
      <c r="E15" s="38"/>
      <c r="F15" s="134"/>
      <c r="G15" s="38"/>
      <c r="H15" s="134"/>
      <c r="I15" s="38"/>
      <c r="J15" s="134"/>
      <c r="K15" s="38"/>
      <c r="L15" s="134"/>
      <c r="M15" s="38"/>
      <c r="N15" s="134"/>
      <c r="O15" s="38"/>
      <c r="P15" s="134"/>
      <c r="Q15" s="38"/>
      <c r="R15" s="134"/>
      <c r="S15" s="38"/>
      <c r="T15" s="134"/>
      <c r="U15" s="38"/>
      <c r="V15" s="134"/>
      <c r="W15" s="38"/>
      <c r="X15" s="134"/>
      <c r="Y15" s="38"/>
      <c r="Z15" s="134"/>
      <c r="AA15" s="38"/>
      <c r="AB15" s="134"/>
      <c r="AC15" s="38"/>
      <c r="AD15" s="134"/>
      <c r="AE15" s="38"/>
      <c r="AF15" s="134"/>
      <c r="AG15" s="127" t="str">
        <f t="shared" si="0"/>
        <v/>
      </c>
      <c r="AH15" s="125" t="str">
        <f t="shared" si="1"/>
        <v/>
      </c>
      <c r="AI15" s="125" t="str">
        <f t="shared" si="2"/>
        <v/>
      </c>
      <c r="AJ15" s="227"/>
      <c r="AK15" s="227"/>
      <c r="AL15" s="127" t="str">
        <f t="shared" si="3"/>
        <v/>
      </c>
      <c r="AM15" s="125" t="str">
        <f t="shared" si="4"/>
        <v/>
      </c>
      <c r="AN15" s="125" t="str">
        <f t="shared" si="5"/>
        <v/>
      </c>
      <c r="AO15" s="227"/>
      <c r="AP15" s="227"/>
    </row>
    <row r="16" spans="1:42" s="228" customFormat="1" ht="45" customHeight="1">
      <c r="A16" s="226">
        <f>'MAKLUMAT MURID'!A20</f>
        <v>8</v>
      </c>
      <c r="B16" s="225">
        <f>VLOOKUP(A16,'MAKLUMAT MURID'!$A$13:$I$52,2,FALSE)</f>
        <v>0</v>
      </c>
      <c r="C16" s="226" t="str">
        <f>VLOOKUP(A16,'MAKLUMAT MURID'!$A$13:$I$52,6,FALSE)</f>
        <v/>
      </c>
      <c r="D16" s="226">
        <f>VLOOKUP(A16,'MAKLUMAT MURID'!$A$13:$I$52,5,FALSE)</f>
        <v>0</v>
      </c>
      <c r="E16" s="38"/>
      <c r="F16" s="134"/>
      <c r="G16" s="38"/>
      <c r="H16" s="134"/>
      <c r="I16" s="38"/>
      <c r="J16" s="134"/>
      <c r="K16" s="38"/>
      <c r="L16" s="134"/>
      <c r="M16" s="38"/>
      <c r="N16" s="134"/>
      <c r="O16" s="38"/>
      <c r="P16" s="134"/>
      <c r="Q16" s="38"/>
      <c r="R16" s="134"/>
      <c r="S16" s="38"/>
      <c r="T16" s="134"/>
      <c r="U16" s="38"/>
      <c r="V16" s="134"/>
      <c r="W16" s="38"/>
      <c r="X16" s="134"/>
      <c r="Y16" s="38"/>
      <c r="Z16" s="134"/>
      <c r="AA16" s="38"/>
      <c r="AB16" s="134"/>
      <c r="AC16" s="38"/>
      <c r="AD16" s="134"/>
      <c r="AE16" s="38"/>
      <c r="AF16" s="134"/>
      <c r="AG16" s="127" t="str">
        <f t="shared" si="0"/>
        <v/>
      </c>
      <c r="AH16" s="125" t="str">
        <f t="shared" si="1"/>
        <v/>
      </c>
      <c r="AI16" s="125" t="str">
        <f t="shared" si="2"/>
        <v/>
      </c>
      <c r="AJ16" s="227"/>
      <c r="AK16" s="227"/>
      <c r="AL16" s="127" t="str">
        <f t="shared" si="3"/>
        <v/>
      </c>
      <c r="AM16" s="125" t="str">
        <f t="shared" si="4"/>
        <v/>
      </c>
      <c r="AN16" s="125" t="str">
        <f t="shared" si="5"/>
        <v/>
      </c>
      <c r="AO16" s="227"/>
      <c r="AP16" s="227"/>
    </row>
    <row r="17" spans="1:42" s="228" customFormat="1" ht="45" customHeight="1">
      <c r="A17" s="226">
        <f>'MAKLUMAT MURID'!A21</f>
        <v>9</v>
      </c>
      <c r="B17" s="225">
        <f>VLOOKUP(A17,'MAKLUMAT MURID'!$A$13:$I$52,2,FALSE)</f>
        <v>0</v>
      </c>
      <c r="C17" s="226" t="str">
        <f>VLOOKUP(A17,'MAKLUMAT MURID'!$A$13:$I$52,6,FALSE)</f>
        <v/>
      </c>
      <c r="D17" s="226">
        <f>VLOOKUP(A17,'MAKLUMAT MURID'!$A$13:$I$52,5,FALSE)</f>
        <v>0</v>
      </c>
      <c r="E17" s="38"/>
      <c r="F17" s="134"/>
      <c r="G17" s="38"/>
      <c r="H17" s="134"/>
      <c r="I17" s="38"/>
      <c r="J17" s="134"/>
      <c r="K17" s="38"/>
      <c r="L17" s="134"/>
      <c r="M17" s="38"/>
      <c r="N17" s="134"/>
      <c r="O17" s="38"/>
      <c r="P17" s="134"/>
      <c r="Q17" s="38"/>
      <c r="R17" s="134"/>
      <c r="S17" s="38"/>
      <c r="T17" s="134"/>
      <c r="U17" s="38"/>
      <c r="V17" s="134"/>
      <c r="W17" s="38"/>
      <c r="X17" s="134"/>
      <c r="Y17" s="38"/>
      <c r="Z17" s="134"/>
      <c r="AA17" s="38"/>
      <c r="AB17" s="134"/>
      <c r="AC17" s="38"/>
      <c r="AD17" s="134"/>
      <c r="AE17" s="38"/>
      <c r="AF17" s="134"/>
      <c r="AG17" s="127" t="str">
        <f t="shared" si="0"/>
        <v/>
      </c>
      <c r="AH17" s="125" t="str">
        <f t="shared" si="1"/>
        <v/>
      </c>
      <c r="AI17" s="125" t="str">
        <f t="shared" si="2"/>
        <v/>
      </c>
      <c r="AJ17" s="227"/>
      <c r="AK17" s="227"/>
      <c r="AL17" s="127" t="str">
        <f t="shared" si="3"/>
        <v/>
      </c>
      <c r="AM17" s="125" t="str">
        <f t="shared" si="4"/>
        <v/>
      </c>
      <c r="AN17" s="125" t="str">
        <f t="shared" si="5"/>
        <v/>
      </c>
      <c r="AO17" s="227"/>
      <c r="AP17" s="227"/>
    </row>
    <row r="18" spans="1:42" s="228" customFormat="1" ht="45" customHeight="1">
      <c r="A18" s="226">
        <f>'MAKLUMAT MURID'!A22</f>
        <v>10</v>
      </c>
      <c r="B18" s="225">
        <f>VLOOKUP(A18,'MAKLUMAT MURID'!$A$13:$I$52,2,FALSE)</f>
        <v>0</v>
      </c>
      <c r="C18" s="226" t="str">
        <f>VLOOKUP(A18,'MAKLUMAT MURID'!$A$13:$I$52,6,FALSE)</f>
        <v/>
      </c>
      <c r="D18" s="226">
        <f>VLOOKUP(A18,'MAKLUMAT MURID'!$A$13:$I$52,5,FALSE)</f>
        <v>0</v>
      </c>
      <c r="E18" s="38"/>
      <c r="F18" s="134"/>
      <c r="G18" s="38"/>
      <c r="H18" s="134"/>
      <c r="I18" s="38"/>
      <c r="J18" s="134"/>
      <c r="K18" s="38"/>
      <c r="L18" s="134"/>
      <c r="M18" s="38"/>
      <c r="N18" s="134"/>
      <c r="O18" s="38"/>
      <c r="P18" s="134"/>
      <c r="Q18" s="38"/>
      <c r="R18" s="134"/>
      <c r="S18" s="38"/>
      <c r="T18" s="134"/>
      <c r="U18" s="38"/>
      <c r="V18" s="134"/>
      <c r="W18" s="38"/>
      <c r="X18" s="134"/>
      <c r="Y18" s="38"/>
      <c r="Z18" s="134"/>
      <c r="AA18" s="38"/>
      <c r="AB18" s="134"/>
      <c r="AC18" s="38"/>
      <c r="AD18" s="134"/>
      <c r="AE18" s="38"/>
      <c r="AF18" s="134"/>
      <c r="AG18" s="127" t="str">
        <f t="shared" si="0"/>
        <v/>
      </c>
      <c r="AH18" s="125" t="str">
        <f t="shared" si="1"/>
        <v/>
      </c>
      <c r="AI18" s="125" t="str">
        <f t="shared" si="2"/>
        <v/>
      </c>
      <c r="AJ18" s="227"/>
      <c r="AK18" s="227"/>
      <c r="AL18" s="127" t="str">
        <f t="shared" si="3"/>
        <v/>
      </c>
      <c r="AM18" s="125" t="str">
        <f t="shared" si="4"/>
        <v/>
      </c>
      <c r="AN18" s="125" t="str">
        <f t="shared" si="5"/>
        <v/>
      </c>
      <c r="AO18" s="227"/>
      <c r="AP18" s="227"/>
    </row>
    <row r="19" spans="1:42" s="228" customFormat="1" ht="45" customHeight="1">
      <c r="A19" s="226">
        <f>'MAKLUMAT MURID'!A23</f>
        <v>11</v>
      </c>
      <c r="B19" s="225">
        <f>VLOOKUP(A19,'MAKLUMAT MURID'!$A$13:$I$52,2,FALSE)</f>
        <v>0</v>
      </c>
      <c r="C19" s="226" t="str">
        <f>VLOOKUP(A19,'MAKLUMAT MURID'!$A$13:$I$52,6,FALSE)</f>
        <v/>
      </c>
      <c r="D19" s="226">
        <f>VLOOKUP(A19,'MAKLUMAT MURID'!$A$13:$I$52,5,FALSE)</f>
        <v>0</v>
      </c>
      <c r="E19" s="38"/>
      <c r="F19" s="134"/>
      <c r="G19" s="38"/>
      <c r="H19" s="134"/>
      <c r="I19" s="38"/>
      <c r="J19" s="134"/>
      <c r="K19" s="38"/>
      <c r="L19" s="134"/>
      <c r="M19" s="38"/>
      <c r="N19" s="134"/>
      <c r="O19" s="38"/>
      <c r="P19" s="134"/>
      <c r="Q19" s="38"/>
      <c r="R19" s="134"/>
      <c r="S19" s="38"/>
      <c r="T19" s="134"/>
      <c r="U19" s="38"/>
      <c r="V19" s="134"/>
      <c r="W19" s="38"/>
      <c r="X19" s="134"/>
      <c r="Y19" s="38"/>
      <c r="Z19" s="134"/>
      <c r="AA19" s="38"/>
      <c r="AB19" s="134"/>
      <c r="AC19" s="38"/>
      <c r="AD19" s="134"/>
      <c r="AE19" s="38"/>
      <c r="AF19" s="134"/>
      <c r="AG19" s="127" t="str">
        <f t="shared" si="0"/>
        <v/>
      </c>
      <c r="AH19" s="125" t="str">
        <f t="shared" si="1"/>
        <v/>
      </c>
      <c r="AI19" s="125" t="str">
        <f t="shared" si="2"/>
        <v/>
      </c>
      <c r="AJ19" s="227"/>
      <c r="AK19" s="227"/>
      <c r="AL19" s="127" t="str">
        <f t="shared" si="3"/>
        <v/>
      </c>
      <c r="AM19" s="125" t="str">
        <f t="shared" si="4"/>
        <v/>
      </c>
      <c r="AN19" s="125" t="str">
        <f t="shared" si="5"/>
        <v/>
      </c>
      <c r="AO19" s="227"/>
      <c r="AP19" s="227"/>
    </row>
    <row r="20" spans="1:42" s="228" customFormat="1" ht="45" customHeight="1">
      <c r="A20" s="226">
        <f>'MAKLUMAT MURID'!A24</f>
        <v>12</v>
      </c>
      <c r="B20" s="225">
        <f>VLOOKUP(A20,'MAKLUMAT MURID'!$A$13:$I$52,2,FALSE)</f>
        <v>0</v>
      </c>
      <c r="C20" s="226" t="str">
        <f>VLOOKUP(A20,'MAKLUMAT MURID'!$A$13:$I$52,6,FALSE)</f>
        <v/>
      </c>
      <c r="D20" s="226">
        <f>VLOOKUP(A20,'MAKLUMAT MURID'!$A$13:$I$52,5,FALSE)</f>
        <v>0</v>
      </c>
      <c r="E20" s="38"/>
      <c r="F20" s="134"/>
      <c r="G20" s="38"/>
      <c r="H20" s="134"/>
      <c r="I20" s="38"/>
      <c r="J20" s="134"/>
      <c r="K20" s="38"/>
      <c r="L20" s="134"/>
      <c r="M20" s="38"/>
      <c r="N20" s="134"/>
      <c r="O20" s="38"/>
      <c r="P20" s="134"/>
      <c r="Q20" s="38"/>
      <c r="R20" s="134"/>
      <c r="S20" s="38"/>
      <c r="T20" s="134"/>
      <c r="U20" s="38"/>
      <c r="V20" s="134"/>
      <c r="W20" s="38"/>
      <c r="X20" s="134"/>
      <c r="Y20" s="38"/>
      <c r="Z20" s="134"/>
      <c r="AA20" s="38"/>
      <c r="AB20" s="134"/>
      <c r="AC20" s="38"/>
      <c r="AD20" s="134"/>
      <c r="AE20" s="38"/>
      <c r="AF20" s="134"/>
      <c r="AG20" s="127" t="str">
        <f t="shared" si="0"/>
        <v/>
      </c>
      <c r="AH20" s="125" t="str">
        <f t="shared" si="1"/>
        <v/>
      </c>
      <c r="AI20" s="125" t="str">
        <f t="shared" si="2"/>
        <v/>
      </c>
      <c r="AJ20" s="227"/>
      <c r="AK20" s="227"/>
      <c r="AL20" s="127" t="str">
        <f t="shared" si="3"/>
        <v/>
      </c>
      <c r="AM20" s="125" t="str">
        <f t="shared" si="4"/>
        <v/>
      </c>
      <c r="AN20" s="125" t="str">
        <f t="shared" si="5"/>
        <v/>
      </c>
      <c r="AO20" s="227"/>
      <c r="AP20" s="227"/>
    </row>
    <row r="21" spans="1:42" s="228" customFormat="1" ht="45" customHeight="1">
      <c r="A21" s="226">
        <f>'MAKLUMAT MURID'!A25</f>
        <v>13</v>
      </c>
      <c r="B21" s="225">
        <f>VLOOKUP(A21,'MAKLUMAT MURID'!$A$13:$I$52,2,FALSE)</f>
        <v>0</v>
      </c>
      <c r="C21" s="226" t="str">
        <f>VLOOKUP(A21,'MAKLUMAT MURID'!$A$13:$I$52,6,FALSE)</f>
        <v/>
      </c>
      <c r="D21" s="226">
        <f>VLOOKUP(A21,'MAKLUMAT MURID'!$A$13:$I$52,5,FALSE)</f>
        <v>0</v>
      </c>
      <c r="E21" s="38"/>
      <c r="F21" s="134"/>
      <c r="G21" s="38"/>
      <c r="H21" s="134"/>
      <c r="I21" s="38"/>
      <c r="J21" s="134"/>
      <c r="K21" s="38"/>
      <c r="L21" s="134"/>
      <c r="M21" s="38"/>
      <c r="N21" s="134"/>
      <c r="O21" s="38"/>
      <c r="P21" s="134"/>
      <c r="Q21" s="38"/>
      <c r="R21" s="134"/>
      <c r="S21" s="38"/>
      <c r="T21" s="134"/>
      <c r="U21" s="38"/>
      <c r="V21" s="134"/>
      <c r="W21" s="38"/>
      <c r="X21" s="134"/>
      <c r="Y21" s="38"/>
      <c r="Z21" s="134"/>
      <c r="AA21" s="38"/>
      <c r="AB21" s="134"/>
      <c r="AC21" s="38"/>
      <c r="AD21" s="134"/>
      <c r="AE21" s="38"/>
      <c r="AF21" s="134"/>
      <c r="AG21" s="127" t="str">
        <f t="shared" si="0"/>
        <v/>
      </c>
      <c r="AH21" s="125" t="str">
        <f t="shared" si="1"/>
        <v/>
      </c>
      <c r="AI21" s="125" t="str">
        <f t="shared" si="2"/>
        <v/>
      </c>
      <c r="AJ21" s="227"/>
      <c r="AK21" s="227"/>
      <c r="AL21" s="127" t="str">
        <f t="shared" si="3"/>
        <v/>
      </c>
      <c r="AM21" s="125" t="str">
        <f t="shared" si="4"/>
        <v/>
      </c>
      <c r="AN21" s="125" t="str">
        <f t="shared" si="5"/>
        <v/>
      </c>
      <c r="AO21" s="227"/>
      <c r="AP21" s="227"/>
    </row>
    <row r="22" spans="1:42" s="228" customFormat="1" ht="45" customHeight="1">
      <c r="A22" s="226">
        <f>'MAKLUMAT MURID'!A26</f>
        <v>14</v>
      </c>
      <c r="B22" s="225">
        <f>VLOOKUP(A22,'MAKLUMAT MURID'!$A$13:$I$52,2,FALSE)</f>
        <v>0</v>
      </c>
      <c r="C22" s="226" t="str">
        <f>VLOOKUP(A22,'MAKLUMAT MURID'!$A$13:$I$52,6,FALSE)</f>
        <v/>
      </c>
      <c r="D22" s="226">
        <f>VLOOKUP(A22,'MAKLUMAT MURID'!$A$13:$I$52,5,FALSE)</f>
        <v>0</v>
      </c>
      <c r="E22" s="38"/>
      <c r="F22" s="134"/>
      <c r="G22" s="38"/>
      <c r="H22" s="134"/>
      <c r="I22" s="38"/>
      <c r="J22" s="134"/>
      <c r="K22" s="38"/>
      <c r="L22" s="134"/>
      <c r="M22" s="38"/>
      <c r="N22" s="134"/>
      <c r="O22" s="38"/>
      <c r="P22" s="134"/>
      <c r="Q22" s="38"/>
      <c r="R22" s="134"/>
      <c r="S22" s="38"/>
      <c r="T22" s="134"/>
      <c r="U22" s="38"/>
      <c r="V22" s="134"/>
      <c r="W22" s="38"/>
      <c r="X22" s="134"/>
      <c r="Y22" s="38"/>
      <c r="Z22" s="134"/>
      <c r="AA22" s="38"/>
      <c r="AB22" s="134"/>
      <c r="AC22" s="38"/>
      <c r="AD22" s="134"/>
      <c r="AE22" s="38"/>
      <c r="AF22" s="134"/>
      <c r="AG22" s="127" t="str">
        <f t="shared" si="0"/>
        <v/>
      </c>
      <c r="AH22" s="125" t="str">
        <f t="shared" si="1"/>
        <v/>
      </c>
      <c r="AI22" s="125" t="str">
        <f t="shared" si="2"/>
        <v/>
      </c>
      <c r="AJ22" s="227"/>
      <c r="AK22" s="227"/>
      <c r="AL22" s="127" t="str">
        <f t="shared" si="3"/>
        <v/>
      </c>
      <c r="AM22" s="125" t="str">
        <f t="shared" si="4"/>
        <v/>
      </c>
      <c r="AN22" s="125" t="str">
        <f t="shared" si="5"/>
        <v/>
      </c>
      <c r="AO22" s="227"/>
      <c r="AP22" s="227"/>
    </row>
    <row r="23" spans="1:42" s="228" customFormat="1" ht="45" customHeight="1">
      <c r="A23" s="226">
        <f>'MAKLUMAT MURID'!A27</f>
        <v>15</v>
      </c>
      <c r="B23" s="225">
        <f>VLOOKUP(A23,'MAKLUMAT MURID'!$A$13:$I$52,2,FALSE)</f>
        <v>0</v>
      </c>
      <c r="C23" s="226" t="str">
        <f>VLOOKUP(A23,'MAKLUMAT MURID'!$A$13:$I$52,6,FALSE)</f>
        <v/>
      </c>
      <c r="D23" s="226">
        <f>VLOOKUP(A23,'MAKLUMAT MURID'!$A$13:$I$52,5,FALSE)</f>
        <v>0</v>
      </c>
      <c r="E23" s="38"/>
      <c r="F23" s="134"/>
      <c r="G23" s="38"/>
      <c r="H23" s="134"/>
      <c r="I23" s="38"/>
      <c r="J23" s="134"/>
      <c r="K23" s="38"/>
      <c r="L23" s="134"/>
      <c r="M23" s="38"/>
      <c r="N23" s="134"/>
      <c r="O23" s="38"/>
      <c r="P23" s="134"/>
      <c r="Q23" s="38"/>
      <c r="R23" s="134"/>
      <c r="S23" s="38"/>
      <c r="T23" s="134"/>
      <c r="U23" s="38"/>
      <c r="V23" s="134"/>
      <c r="W23" s="38"/>
      <c r="X23" s="134"/>
      <c r="Y23" s="38"/>
      <c r="Z23" s="134"/>
      <c r="AA23" s="38"/>
      <c r="AB23" s="134"/>
      <c r="AC23" s="38"/>
      <c r="AD23" s="134"/>
      <c r="AE23" s="38"/>
      <c r="AF23" s="134"/>
      <c r="AG23" s="127" t="str">
        <f t="shared" si="0"/>
        <v/>
      </c>
      <c r="AH23" s="125" t="str">
        <f t="shared" si="1"/>
        <v/>
      </c>
      <c r="AI23" s="125" t="str">
        <f t="shared" si="2"/>
        <v/>
      </c>
      <c r="AJ23" s="227"/>
      <c r="AK23" s="227"/>
      <c r="AL23" s="127" t="str">
        <f t="shared" si="3"/>
        <v/>
      </c>
      <c r="AM23" s="125" t="str">
        <f t="shared" si="4"/>
        <v/>
      </c>
      <c r="AN23" s="125" t="str">
        <f t="shared" si="5"/>
        <v/>
      </c>
      <c r="AO23" s="227"/>
      <c r="AP23" s="227"/>
    </row>
    <row r="24" spans="1:42" s="228" customFormat="1" ht="45" customHeight="1">
      <c r="A24" s="226">
        <f>'MAKLUMAT MURID'!A28</f>
        <v>16</v>
      </c>
      <c r="B24" s="225">
        <f>VLOOKUP(A24,'MAKLUMAT MURID'!$A$13:$I$52,2,FALSE)</f>
        <v>0</v>
      </c>
      <c r="C24" s="226" t="str">
        <f>VLOOKUP(A24,'MAKLUMAT MURID'!$A$13:$I$52,6,FALSE)</f>
        <v/>
      </c>
      <c r="D24" s="226">
        <f>VLOOKUP(A24,'MAKLUMAT MURID'!$A$13:$I$52,5,FALSE)</f>
        <v>0</v>
      </c>
      <c r="E24" s="38"/>
      <c r="F24" s="134"/>
      <c r="G24" s="38"/>
      <c r="H24" s="134"/>
      <c r="I24" s="38"/>
      <c r="J24" s="134"/>
      <c r="K24" s="38"/>
      <c r="L24" s="134"/>
      <c r="M24" s="38"/>
      <c r="N24" s="134"/>
      <c r="O24" s="38"/>
      <c r="P24" s="134"/>
      <c r="Q24" s="38"/>
      <c r="R24" s="134"/>
      <c r="S24" s="38"/>
      <c r="T24" s="134"/>
      <c r="U24" s="38"/>
      <c r="V24" s="134"/>
      <c r="W24" s="38"/>
      <c r="X24" s="134"/>
      <c r="Y24" s="38"/>
      <c r="Z24" s="134"/>
      <c r="AA24" s="38"/>
      <c r="AB24" s="134"/>
      <c r="AC24" s="38"/>
      <c r="AD24" s="134"/>
      <c r="AE24" s="38"/>
      <c r="AF24" s="134"/>
      <c r="AG24" s="127" t="str">
        <f t="shared" si="0"/>
        <v/>
      </c>
      <c r="AH24" s="125" t="str">
        <f t="shared" si="1"/>
        <v/>
      </c>
      <c r="AI24" s="125" t="str">
        <f t="shared" si="2"/>
        <v/>
      </c>
      <c r="AJ24" s="227"/>
      <c r="AK24" s="227"/>
      <c r="AL24" s="127" t="str">
        <f t="shared" si="3"/>
        <v/>
      </c>
      <c r="AM24" s="125" t="str">
        <f t="shared" si="4"/>
        <v/>
      </c>
      <c r="AN24" s="125" t="str">
        <f t="shared" si="5"/>
        <v/>
      </c>
      <c r="AO24" s="227"/>
      <c r="AP24" s="227"/>
    </row>
    <row r="25" spans="1:42" s="228" customFormat="1" ht="45" customHeight="1">
      <c r="A25" s="226">
        <f>'MAKLUMAT MURID'!A29</f>
        <v>17</v>
      </c>
      <c r="B25" s="225">
        <f>VLOOKUP(A25,'MAKLUMAT MURID'!$A$13:$I$52,2,FALSE)</f>
        <v>0</v>
      </c>
      <c r="C25" s="226" t="str">
        <f>VLOOKUP(A25,'MAKLUMAT MURID'!$A$13:$I$52,6,FALSE)</f>
        <v/>
      </c>
      <c r="D25" s="226">
        <f>VLOOKUP(A25,'MAKLUMAT MURID'!$A$13:$I$52,5,FALSE)</f>
        <v>0</v>
      </c>
      <c r="E25" s="38"/>
      <c r="F25" s="134"/>
      <c r="G25" s="38"/>
      <c r="H25" s="134"/>
      <c r="I25" s="38"/>
      <c r="J25" s="134"/>
      <c r="K25" s="38"/>
      <c r="L25" s="134"/>
      <c r="M25" s="38"/>
      <c r="N25" s="134"/>
      <c r="O25" s="38"/>
      <c r="P25" s="134"/>
      <c r="Q25" s="38"/>
      <c r="R25" s="134"/>
      <c r="S25" s="38"/>
      <c r="T25" s="134"/>
      <c r="U25" s="38"/>
      <c r="V25" s="134"/>
      <c r="W25" s="38"/>
      <c r="X25" s="134"/>
      <c r="Y25" s="38"/>
      <c r="Z25" s="134"/>
      <c r="AA25" s="38"/>
      <c r="AB25" s="134"/>
      <c r="AC25" s="38"/>
      <c r="AD25" s="134"/>
      <c r="AE25" s="38"/>
      <c r="AF25" s="134"/>
      <c r="AG25" s="127" t="str">
        <f t="shared" si="0"/>
        <v/>
      </c>
      <c r="AH25" s="125" t="str">
        <f t="shared" si="1"/>
        <v/>
      </c>
      <c r="AI25" s="125" t="str">
        <f t="shared" si="2"/>
        <v/>
      </c>
      <c r="AJ25" s="227"/>
      <c r="AK25" s="227"/>
      <c r="AL25" s="127" t="str">
        <f t="shared" si="3"/>
        <v/>
      </c>
      <c r="AM25" s="125" t="str">
        <f t="shared" si="4"/>
        <v/>
      </c>
      <c r="AN25" s="125" t="str">
        <f t="shared" si="5"/>
        <v/>
      </c>
      <c r="AO25" s="227"/>
      <c r="AP25" s="227"/>
    </row>
    <row r="26" spans="1:42" s="228" customFormat="1" ht="45" customHeight="1">
      <c r="A26" s="226">
        <f>'MAKLUMAT MURID'!A30</f>
        <v>18</v>
      </c>
      <c r="B26" s="225">
        <f>VLOOKUP(A26,'MAKLUMAT MURID'!$A$13:$I$52,2,FALSE)</f>
        <v>0</v>
      </c>
      <c r="C26" s="226" t="str">
        <f>VLOOKUP(A26,'MAKLUMAT MURID'!$A$13:$I$52,6,FALSE)</f>
        <v/>
      </c>
      <c r="D26" s="226">
        <f>VLOOKUP(A26,'MAKLUMAT MURID'!$A$13:$I$52,5,FALSE)</f>
        <v>0</v>
      </c>
      <c r="E26" s="38"/>
      <c r="F26" s="134"/>
      <c r="G26" s="38"/>
      <c r="H26" s="134"/>
      <c r="I26" s="38"/>
      <c r="J26" s="134"/>
      <c r="K26" s="38"/>
      <c r="L26" s="134"/>
      <c r="M26" s="38"/>
      <c r="N26" s="134"/>
      <c r="O26" s="38"/>
      <c r="P26" s="134"/>
      <c r="Q26" s="38"/>
      <c r="R26" s="134"/>
      <c r="S26" s="38"/>
      <c r="T26" s="134"/>
      <c r="U26" s="38"/>
      <c r="V26" s="134"/>
      <c r="W26" s="38"/>
      <c r="X26" s="134"/>
      <c r="Y26" s="38"/>
      <c r="Z26" s="134"/>
      <c r="AA26" s="38"/>
      <c r="AB26" s="134"/>
      <c r="AC26" s="38"/>
      <c r="AD26" s="134"/>
      <c r="AE26" s="38"/>
      <c r="AF26" s="134"/>
      <c r="AG26" s="127" t="str">
        <f t="shared" si="0"/>
        <v/>
      </c>
      <c r="AH26" s="125" t="str">
        <f t="shared" si="1"/>
        <v/>
      </c>
      <c r="AI26" s="125" t="str">
        <f t="shared" si="2"/>
        <v/>
      </c>
      <c r="AJ26" s="227"/>
      <c r="AK26" s="227"/>
      <c r="AL26" s="127" t="str">
        <f t="shared" si="3"/>
        <v/>
      </c>
      <c r="AM26" s="125" t="str">
        <f t="shared" si="4"/>
        <v/>
      </c>
      <c r="AN26" s="125" t="str">
        <f t="shared" si="5"/>
        <v/>
      </c>
      <c r="AO26" s="227"/>
      <c r="AP26" s="227"/>
    </row>
    <row r="27" spans="1:42" s="228" customFormat="1" ht="45" customHeight="1">
      <c r="A27" s="226">
        <f>'MAKLUMAT MURID'!A31</f>
        <v>19</v>
      </c>
      <c r="B27" s="225">
        <f>VLOOKUP(A27,'MAKLUMAT MURID'!$A$13:$I$52,2,FALSE)</f>
        <v>0</v>
      </c>
      <c r="C27" s="226" t="str">
        <f>VLOOKUP(A27,'MAKLUMAT MURID'!$A$13:$I$52,6,FALSE)</f>
        <v/>
      </c>
      <c r="D27" s="226">
        <f>VLOOKUP(A27,'MAKLUMAT MURID'!$A$13:$I$52,5,FALSE)</f>
        <v>0</v>
      </c>
      <c r="E27" s="38"/>
      <c r="F27" s="134"/>
      <c r="G27" s="38"/>
      <c r="H27" s="134"/>
      <c r="I27" s="38"/>
      <c r="J27" s="134"/>
      <c r="K27" s="38"/>
      <c r="L27" s="134"/>
      <c r="M27" s="38"/>
      <c r="N27" s="134"/>
      <c r="O27" s="38"/>
      <c r="P27" s="134"/>
      <c r="Q27" s="38"/>
      <c r="R27" s="134"/>
      <c r="S27" s="38"/>
      <c r="T27" s="134"/>
      <c r="U27" s="38"/>
      <c r="V27" s="134"/>
      <c r="W27" s="38"/>
      <c r="X27" s="134"/>
      <c r="Y27" s="38"/>
      <c r="Z27" s="134"/>
      <c r="AA27" s="38"/>
      <c r="AB27" s="134"/>
      <c r="AC27" s="38"/>
      <c r="AD27" s="134"/>
      <c r="AE27" s="38"/>
      <c r="AF27" s="134"/>
      <c r="AG27" s="127" t="str">
        <f t="shared" si="0"/>
        <v/>
      </c>
      <c r="AH27" s="125" t="str">
        <f t="shared" si="1"/>
        <v/>
      </c>
      <c r="AI27" s="125" t="str">
        <f t="shared" si="2"/>
        <v/>
      </c>
      <c r="AJ27" s="227"/>
      <c r="AK27" s="227"/>
      <c r="AL27" s="127" t="str">
        <f t="shared" si="3"/>
        <v/>
      </c>
      <c r="AM27" s="125" t="str">
        <f t="shared" si="4"/>
        <v/>
      </c>
      <c r="AN27" s="125" t="str">
        <f t="shared" si="5"/>
        <v/>
      </c>
      <c r="AO27" s="227"/>
      <c r="AP27" s="227"/>
    </row>
    <row r="28" spans="1:42" s="228" customFormat="1" ht="45" customHeight="1">
      <c r="A28" s="226">
        <f>'MAKLUMAT MURID'!A32</f>
        <v>20</v>
      </c>
      <c r="B28" s="225">
        <f>VLOOKUP(A28,'MAKLUMAT MURID'!$A$13:$I$52,2,FALSE)</f>
        <v>0</v>
      </c>
      <c r="C28" s="226" t="str">
        <f>VLOOKUP(A28,'MAKLUMAT MURID'!$A$13:$I$52,6,FALSE)</f>
        <v/>
      </c>
      <c r="D28" s="226">
        <f>VLOOKUP(A28,'MAKLUMAT MURID'!$A$13:$I$52,5,FALSE)</f>
        <v>0</v>
      </c>
      <c r="E28" s="38"/>
      <c r="F28" s="134"/>
      <c r="G28" s="38"/>
      <c r="H28" s="134"/>
      <c r="I28" s="38"/>
      <c r="J28" s="134"/>
      <c r="K28" s="38"/>
      <c r="L28" s="134"/>
      <c r="M28" s="38"/>
      <c r="N28" s="134"/>
      <c r="O28" s="38"/>
      <c r="P28" s="134"/>
      <c r="Q28" s="38"/>
      <c r="R28" s="134"/>
      <c r="S28" s="38"/>
      <c r="T28" s="134"/>
      <c r="U28" s="38"/>
      <c r="V28" s="134"/>
      <c r="W28" s="38"/>
      <c r="X28" s="134"/>
      <c r="Y28" s="38"/>
      <c r="Z28" s="134"/>
      <c r="AA28" s="38"/>
      <c r="AB28" s="134"/>
      <c r="AC28" s="38"/>
      <c r="AD28" s="134"/>
      <c r="AE28" s="38"/>
      <c r="AF28" s="134"/>
      <c r="AG28" s="127" t="str">
        <f t="shared" si="0"/>
        <v/>
      </c>
      <c r="AH28" s="125" t="str">
        <f t="shared" si="1"/>
        <v/>
      </c>
      <c r="AI28" s="125" t="str">
        <f t="shared" si="2"/>
        <v/>
      </c>
      <c r="AJ28" s="227"/>
      <c r="AK28" s="227"/>
      <c r="AL28" s="127" t="str">
        <f t="shared" si="3"/>
        <v/>
      </c>
      <c r="AM28" s="125" t="str">
        <f t="shared" si="4"/>
        <v/>
      </c>
      <c r="AN28" s="125" t="str">
        <f t="shared" si="5"/>
        <v/>
      </c>
      <c r="AO28" s="227"/>
      <c r="AP28" s="227"/>
    </row>
    <row r="29" spans="1:42" s="228" customFormat="1" ht="45" customHeight="1">
      <c r="A29" s="226">
        <f>'MAKLUMAT MURID'!A33</f>
        <v>21</v>
      </c>
      <c r="B29" s="225">
        <f>VLOOKUP(A29,'MAKLUMAT MURID'!$A$13:$I$52,2,FALSE)</f>
        <v>0</v>
      </c>
      <c r="C29" s="226" t="str">
        <f>VLOOKUP(A29,'MAKLUMAT MURID'!$A$13:$I$52,6,FALSE)</f>
        <v/>
      </c>
      <c r="D29" s="226">
        <f>VLOOKUP(A29,'MAKLUMAT MURID'!$A$13:$I$52,5,FALSE)</f>
        <v>0</v>
      </c>
      <c r="E29" s="38"/>
      <c r="F29" s="134"/>
      <c r="G29" s="38"/>
      <c r="H29" s="134"/>
      <c r="I29" s="38"/>
      <c r="J29" s="134"/>
      <c r="K29" s="38"/>
      <c r="L29" s="134"/>
      <c r="M29" s="38"/>
      <c r="N29" s="134"/>
      <c r="O29" s="38"/>
      <c r="P29" s="134"/>
      <c r="Q29" s="38"/>
      <c r="R29" s="134"/>
      <c r="S29" s="38"/>
      <c r="T29" s="134"/>
      <c r="U29" s="38"/>
      <c r="V29" s="134"/>
      <c r="W29" s="38"/>
      <c r="X29" s="134"/>
      <c r="Y29" s="38"/>
      <c r="Z29" s="134"/>
      <c r="AA29" s="38"/>
      <c r="AB29" s="134"/>
      <c r="AC29" s="38"/>
      <c r="AD29" s="134"/>
      <c r="AE29" s="38"/>
      <c r="AF29" s="134"/>
      <c r="AG29" s="127" t="str">
        <f t="shared" si="0"/>
        <v/>
      </c>
      <c r="AH29" s="125" t="str">
        <f t="shared" si="1"/>
        <v/>
      </c>
      <c r="AI29" s="125" t="str">
        <f t="shared" si="2"/>
        <v/>
      </c>
      <c r="AJ29" s="227"/>
      <c r="AK29" s="227"/>
      <c r="AL29" s="127" t="str">
        <f t="shared" si="3"/>
        <v/>
      </c>
      <c r="AM29" s="125" t="str">
        <f t="shared" si="4"/>
        <v/>
      </c>
      <c r="AN29" s="125" t="str">
        <f t="shared" si="5"/>
        <v/>
      </c>
      <c r="AO29" s="227"/>
      <c r="AP29" s="227"/>
    </row>
    <row r="30" spans="1:42" s="228" customFormat="1" ht="45" customHeight="1">
      <c r="A30" s="226">
        <f>'MAKLUMAT MURID'!A34</f>
        <v>22</v>
      </c>
      <c r="B30" s="225">
        <f>VLOOKUP(A30,'MAKLUMAT MURID'!$A$13:$I$52,2,FALSE)</f>
        <v>0</v>
      </c>
      <c r="C30" s="226" t="str">
        <f>VLOOKUP(A30,'MAKLUMAT MURID'!$A$13:$I$52,6,FALSE)</f>
        <v/>
      </c>
      <c r="D30" s="226">
        <f>VLOOKUP(A30,'MAKLUMAT MURID'!$A$13:$I$52,5,FALSE)</f>
        <v>0</v>
      </c>
      <c r="E30" s="38"/>
      <c r="F30" s="134"/>
      <c r="G30" s="38"/>
      <c r="H30" s="134"/>
      <c r="I30" s="38"/>
      <c r="J30" s="134"/>
      <c r="K30" s="38"/>
      <c r="L30" s="134"/>
      <c r="M30" s="38"/>
      <c r="N30" s="134"/>
      <c r="O30" s="38"/>
      <c r="P30" s="134"/>
      <c r="Q30" s="38"/>
      <c r="R30" s="134"/>
      <c r="S30" s="38"/>
      <c r="T30" s="134"/>
      <c r="U30" s="38"/>
      <c r="V30" s="134"/>
      <c r="W30" s="38"/>
      <c r="X30" s="134"/>
      <c r="Y30" s="38"/>
      <c r="Z30" s="134"/>
      <c r="AA30" s="38"/>
      <c r="AB30" s="134"/>
      <c r="AC30" s="38"/>
      <c r="AD30" s="134"/>
      <c r="AE30" s="38"/>
      <c r="AF30" s="134"/>
      <c r="AG30" s="127" t="str">
        <f t="shared" si="0"/>
        <v/>
      </c>
      <c r="AH30" s="125" t="str">
        <f t="shared" si="1"/>
        <v/>
      </c>
      <c r="AI30" s="125" t="str">
        <f t="shared" si="2"/>
        <v/>
      </c>
      <c r="AJ30" s="227"/>
      <c r="AK30" s="227"/>
      <c r="AL30" s="127" t="str">
        <f t="shared" si="3"/>
        <v/>
      </c>
      <c r="AM30" s="125" t="str">
        <f t="shared" si="4"/>
        <v/>
      </c>
      <c r="AN30" s="125" t="str">
        <f t="shared" si="5"/>
        <v/>
      </c>
      <c r="AO30" s="227"/>
      <c r="AP30" s="227"/>
    </row>
    <row r="31" spans="1:42" s="228" customFormat="1" ht="45" customHeight="1">
      <c r="A31" s="226">
        <f>'MAKLUMAT MURID'!A35</f>
        <v>23</v>
      </c>
      <c r="B31" s="225">
        <f>VLOOKUP(A31,'MAKLUMAT MURID'!$A$13:$I$52,2,FALSE)</f>
        <v>0</v>
      </c>
      <c r="C31" s="226" t="str">
        <f>VLOOKUP(A31,'MAKLUMAT MURID'!$A$13:$I$52,6,FALSE)</f>
        <v/>
      </c>
      <c r="D31" s="226">
        <f>VLOOKUP(A31,'MAKLUMAT MURID'!$A$13:$I$52,5,FALSE)</f>
        <v>0</v>
      </c>
      <c r="E31" s="38"/>
      <c r="F31" s="134"/>
      <c r="G31" s="38"/>
      <c r="H31" s="134"/>
      <c r="I31" s="38"/>
      <c r="J31" s="134"/>
      <c r="K31" s="38"/>
      <c r="L31" s="134"/>
      <c r="M31" s="38"/>
      <c r="N31" s="134"/>
      <c r="O31" s="38"/>
      <c r="P31" s="134"/>
      <c r="Q31" s="38"/>
      <c r="R31" s="134"/>
      <c r="S31" s="38"/>
      <c r="T31" s="134"/>
      <c r="U31" s="38"/>
      <c r="V31" s="134"/>
      <c r="W31" s="38"/>
      <c r="X31" s="134"/>
      <c r="Y31" s="38"/>
      <c r="Z31" s="134"/>
      <c r="AA31" s="38"/>
      <c r="AB31" s="134"/>
      <c r="AC31" s="38"/>
      <c r="AD31" s="134"/>
      <c r="AE31" s="38"/>
      <c r="AF31" s="134"/>
      <c r="AG31" s="127" t="str">
        <f t="shared" si="0"/>
        <v/>
      </c>
      <c r="AH31" s="125" t="str">
        <f t="shared" si="1"/>
        <v/>
      </c>
      <c r="AI31" s="125" t="str">
        <f t="shared" si="2"/>
        <v/>
      </c>
      <c r="AJ31" s="227"/>
      <c r="AK31" s="227"/>
      <c r="AL31" s="127" t="str">
        <f t="shared" si="3"/>
        <v/>
      </c>
      <c r="AM31" s="125" t="str">
        <f t="shared" si="4"/>
        <v/>
      </c>
      <c r="AN31" s="125" t="str">
        <f t="shared" si="5"/>
        <v/>
      </c>
      <c r="AO31" s="227"/>
      <c r="AP31" s="227"/>
    </row>
    <row r="32" spans="1:42" s="228" customFormat="1" ht="45" customHeight="1">
      <c r="A32" s="226">
        <f>'MAKLUMAT MURID'!A36</f>
        <v>24</v>
      </c>
      <c r="B32" s="225">
        <f>VLOOKUP(A32,'MAKLUMAT MURID'!$A$13:$I$52,2,FALSE)</f>
        <v>0</v>
      </c>
      <c r="C32" s="226" t="str">
        <f>VLOOKUP(A32,'MAKLUMAT MURID'!$A$13:$I$52,6,FALSE)</f>
        <v/>
      </c>
      <c r="D32" s="226">
        <f>VLOOKUP(A32,'MAKLUMAT MURID'!$A$13:$I$52,5,FALSE)</f>
        <v>0</v>
      </c>
      <c r="E32" s="38"/>
      <c r="F32" s="134"/>
      <c r="G32" s="38"/>
      <c r="H32" s="134"/>
      <c r="I32" s="38"/>
      <c r="J32" s="134"/>
      <c r="K32" s="38"/>
      <c r="L32" s="134"/>
      <c r="M32" s="38"/>
      <c r="N32" s="134"/>
      <c r="O32" s="38"/>
      <c r="P32" s="134"/>
      <c r="Q32" s="38"/>
      <c r="R32" s="134"/>
      <c r="S32" s="38"/>
      <c r="T32" s="134"/>
      <c r="U32" s="38"/>
      <c r="V32" s="134"/>
      <c r="W32" s="38"/>
      <c r="X32" s="134"/>
      <c r="Y32" s="38"/>
      <c r="Z32" s="134"/>
      <c r="AA32" s="38"/>
      <c r="AB32" s="134"/>
      <c r="AC32" s="38"/>
      <c r="AD32" s="134"/>
      <c r="AE32" s="38"/>
      <c r="AF32" s="134"/>
      <c r="AG32" s="127" t="str">
        <f t="shared" si="0"/>
        <v/>
      </c>
      <c r="AH32" s="125" t="str">
        <f t="shared" si="1"/>
        <v/>
      </c>
      <c r="AI32" s="125" t="str">
        <f t="shared" si="2"/>
        <v/>
      </c>
      <c r="AJ32" s="227"/>
      <c r="AK32" s="227"/>
      <c r="AL32" s="127" t="str">
        <f t="shared" si="3"/>
        <v/>
      </c>
      <c r="AM32" s="125" t="str">
        <f t="shared" si="4"/>
        <v/>
      </c>
      <c r="AN32" s="125" t="str">
        <f t="shared" si="5"/>
        <v/>
      </c>
      <c r="AO32" s="227"/>
      <c r="AP32" s="227"/>
    </row>
    <row r="33" spans="1:42" s="228" customFormat="1" ht="45" customHeight="1">
      <c r="A33" s="226">
        <f>'MAKLUMAT MURID'!A37</f>
        <v>25</v>
      </c>
      <c r="B33" s="225">
        <f>VLOOKUP(A33,'MAKLUMAT MURID'!$A$13:$I$52,2,FALSE)</f>
        <v>0</v>
      </c>
      <c r="C33" s="226" t="str">
        <f>VLOOKUP(A33,'MAKLUMAT MURID'!$A$13:$I$52,6,FALSE)</f>
        <v/>
      </c>
      <c r="D33" s="226">
        <f>VLOOKUP(A33,'MAKLUMAT MURID'!$A$13:$I$52,5,FALSE)</f>
        <v>0</v>
      </c>
      <c r="E33" s="38"/>
      <c r="F33" s="134"/>
      <c r="G33" s="38"/>
      <c r="H33" s="134"/>
      <c r="I33" s="38"/>
      <c r="J33" s="134"/>
      <c r="K33" s="38"/>
      <c r="L33" s="134"/>
      <c r="M33" s="38"/>
      <c r="N33" s="134"/>
      <c r="O33" s="38"/>
      <c r="P33" s="134"/>
      <c r="Q33" s="38"/>
      <c r="R33" s="134"/>
      <c r="S33" s="38"/>
      <c r="T33" s="134"/>
      <c r="U33" s="38"/>
      <c r="V33" s="134"/>
      <c r="W33" s="38"/>
      <c r="X33" s="134"/>
      <c r="Y33" s="38"/>
      <c r="Z33" s="134"/>
      <c r="AA33" s="38"/>
      <c r="AB33" s="134"/>
      <c r="AC33" s="38"/>
      <c r="AD33" s="134"/>
      <c r="AE33" s="38"/>
      <c r="AF33" s="134"/>
      <c r="AG33" s="127" t="str">
        <f t="shared" si="0"/>
        <v/>
      </c>
      <c r="AH33" s="125" t="str">
        <f t="shared" si="1"/>
        <v/>
      </c>
      <c r="AI33" s="125" t="str">
        <f t="shared" si="2"/>
        <v/>
      </c>
      <c r="AJ33" s="227"/>
      <c r="AK33" s="227"/>
      <c r="AL33" s="127" t="str">
        <f t="shared" si="3"/>
        <v/>
      </c>
      <c r="AM33" s="125" t="str">
        <f t="shared" si="4"/>
        <v/>
      </c>
      <c r="AN33" s="125" t="str">
        <f t="shared" si="5"/>
        <v/>
      </c>
      <c r="AO33" s="227"/>
      <c r="AP33" s="227"/>
    </row>
    <row r="34" spans="1:42" s="228" customFormat="1" ht="45" customHeight="1">
      <c r="A34" s="226">
        <f>'MAKLUMAT MURID'!A38</f>
        <v>26</v>
      </c>
      <c r="B34" s="225">
        <f>VLOOKUP(A34,'MAKLUMAT MURID'!$A$13:$I$52,2,FALSE)</f>
        <v>0</v>
      </c>
      <c r="C34" s="226" t="str">
        <f>VLOOKUP(A34,'MAKLUMAT MURID'!$A$13:$I$52,6,FALSE)</f>
        <v/>
      </c>
      <c r="D34" s="226">
        <f>VLOOKUP(A34,'MAKLUMAT MURID'!$A$13:$I$52,5,FALSE)</f>
        <v>0</v>
      </c>
      <c r="E34" s="38"/>
      <c r="F34" s="134"/>
      <c r="G34" s="38"/>
      <c r="H34" s="134"/>
      <c r="I34" s="38"/>
      <c r="J34" s="134"/>
      <c r="K34" s="38"/>
      <c r="L34" s="134"/>
      <c r="M34" s="38"/>
      <c r="N34" s="134"/>
      <c r="O34" s="38"/>
      <c r="P34" s="134"/>
      <c r="Q34" s="38"/>
      <c r="R34" s="134"/>
      <c r="S34" s="38"/>
      <c r="T34" s="134"/>
      <c r="U34" s="38"/>
      <c r="V34" s="134"/>
      <c r="W34" s="38"/>
      <c r="X34" s="134"/>
      <c r="Y34" s="38"/>
      <c r="Z34" s="134"/>
      <c r="AA34" s="38"/>
      <c r="AB34" s="134"/>
      <c r="AC34" s="38"/>
      <c r="AD34" s="134"/>
      <c r="AE34" s="38"/>
      <c r="AF34" s="134"/>
      <c r="AG34" s="127" t="str">
        <f t="shared" si="0"/>
        <v/>
      </c>
      <c r="AH34" s="125" t="str">
        <f t="shared" ref="AH34:AH48" si="6">IF($C34=AH$7,IF(SUM(E34,I34,M34,Q34,U34,Y34,AC34)=0,"",IF(AND(AVERAGE(E34,I34,M34,Q34,U34,Y34,AC34)&gt;=1,AVERAGE(E34,I34,M34,Q34,U34,Y34,AC34)&lt;=1.6),1,IF(AND(AVERAGE(E34,I34,M34,Q34,U34,Y34,AC34)&gt;1.6,AVERAGE(E34,I34,M34,Q34,U34,Y34,AC34)&lt;=2.6),2,IF(AND(AVERAGE(E34,I34,M34,Q34,U34,Y34,AC34)&gt;2.6,AVERAGE(E34,I34,M34,Q34,U34,Y34,AC34)&lt;=3),3)))),"")</f>
        <v/>
      </c>
      <c r="AI34" s="125" t="str">
        <f t="shared" ref="AI34:AI48" si="7">IF($C34=AI$7,IF(SUM(E34,I34,M34,Q34,U34,Y34,AC34)=0,"",IF(AND(AVERAGE(E34,I34,M34,Q34,U34,Y34,AC34)&gt;=1,AVERAGE(E34,I34,M34,Q34,U34,Y34,AC34)&lt;=1.6),1,IF(AND(AVERAGE(E34,I34,M34,Q34,U34,Y34,AC34)&gt;1.6,AVERAGE(E34,I34,M34,Q34,U34,Y34,AC34)&lt;=2.6),2,IF(AND(AVERAGE(E34,I34,M34,Q34,U34,Y34,AC34)&gt;2.6,AVERAGE(E34,I34,M34,Q34,U34,Y34,AC34)&lt;=3),3)))),"")</f>
        <v/>
      </c>
      <c r="AJ34" s="227"/>
      <c r="AK34" s="227"/>
      <c r="AL34" s="127" t="str">
        <f t="shared" si="3"/>
        <v/>
      </c>
      <c r="AM34" s="125" t="str">
        <f t="shared" ref="AM34:AM48" si="8">IF($C34=AM$7,IF(SUM(G34,K34,O34,S34,W34,AA34,AE34)=0,"",IF(AND(AVERAGE(G34,K34,O34,S34,W34,AA34,AE34)&gt;=1,AVERAGE(G34,K34,O34,S34,W34,AA34,AE34)&lt;=1.6),1,IF(AND(AVERAGE(G34,K34,O34,S34,W34,AA34,AE34)&gt;1.6,AVERAGE(G34,K34,O34,S34,W34,AA34,AE34)&lt;=2.6),2,IF(AND(AVERAGE(G34,K34,O34,S34,W34,AA34,AE34)&gt;2.6,AVERAGE(G34,K34,O34,S34,W34,AA34,AE34)&lt;=3),3)))),"")</f>
        <v/>
      </c>
      <c r="AN34" s="125" t="str">
        <f t="shared" ref="AN34:AN48" si="9">IF($C34=AN$7,IF(SUM(G34,K34,O34,S34,W34,AA34,AE34)=0,"",IF(AND(AVERAGE(G34,K34,O34,S34,W34,AA34,AE34)&gt;=1,AVERAGE(G34,K34,O34,S34,W34,AA34,AE34)&lt;=1.6),1,IF(AND(AVERAGE(G34,K34,O34,S34,W34,AA34,AE34)&gt;1.6,AVERAGE(G34,K34,O34,S34,W34,AA34,AE34)&lt;=2.6),2,IF(AND(AVERAGE(G34,K34,O34,S34,W34,AA34,AE34)&gt;2.6,AVERAGE(G34,K34,O34,S34,W34,AA34,AE34)&lt;=3),3)))),"")</f>
        <v/>
      </c>
      <c r="AO34" s="227"/>
      <c r="AP34" s="227"/>
    </row>
    <row r="35" spans="1:42" s="228" customFormat="1" ht="45" customHeight="1">
      <c r="A35" s="226">
        <f>'MAKLUMAT MURID'!A39</f>
        <v>27</v>
      </c>
      <c r="B35" s="225">
        <f>VLOOKUP(A35,'MAKLUMAT MURID'!$A$13:$I$52,2,FALSE)</f>
        <v>0</v>
      </c>
      <c r="C35" s="226" t="str">
        <f>VLOOKUP(A35,'MAKLUMAT MURID'!$A$13:$I$52,6,FALSE)</f>
        <v/>
      </c>
      <c r="D35" s="226">
        <f>VLOOKUP(A35,'MAKLUMAT MURID'!$A$13:$I$52,5,FALSE)</f>
        <v>0</v>
      </c>
      <c r="E35" s="38"/>
      <c r="F35" s="134"/>
      <c r="G35" s="38"/>
      <c r="H35" s="134"/>
      <c r="I35" s="38"/>
      <c r="J35" s="134"/>
      <c r="K35" s="38"/>
      <c r="L35" s="134"/>
      <c r="M35" s="38"/>
      <c r="N35" s="134"/>
      <c r="O35" s="38"/>
      <c r="P35" s="134"/>
      <c r="Q35" s="38"/>
      <c r="R35" s="134"/>
      <c r="S35" s="38"/>
      <c r="T35" s="134"/>
      <c r="U35" s="38"/>
      <c r="V35" s="134"/>
      <c r="W35" s="38"/>
      <c r="X35" s="134"/>
      <c r="Y35" s="38"/>
      <c r="Z35" s="134"/>
      <c r="AA35" s="38"/>
      <c r="AB35" s="134"/>
      <c r="AC35" s="38"/>
      <c r="AD35" s="134"/>
      <c r="AE35" s="38"/>
      <c r="AF35" s="134"/>
      <c r="AG35" s="127" t="str">
        <f t="shared" si="0"/>
        <v/>
      </c>
      <c r="AH35" s="125" t="str">
        <f t="shared" si="6"/>
        <v/>
      </c>
      <c r="AI35" s="125" t="str">
        <f t="shared" si="7"/>
        <v/>
      </c>
      <c r="AJ35" s="227"/>
      <c r="AK35" s="227"/>
      <c r="AL35" s="127" t="str">
        <f t="shared" si="3"/>
        <v/>
      </c>
      <c r="AM35" s="125" t="str">
        <f t="shared" si="8"/>
        <v/>
      </c>
      <c r="AN35" s="125" t="str">
        <f t="shared" si="9"/>
        <v/>
      </c>
      <c r="AO35" s="227"/>
      <c r="AP35" s="227"/>
    </row>
    <row r="36" spans="1:42" s="228" customFormat="1" ht="45" customHeight="1">
      <c r="A36" s="226">
        <f>'MAKLUMAT MURID'!A40</f>
        <v>28</v>
      </c>
      <c r="B36" s="225">
        <f>VLOOKUP(A36,'MAKLUMAT MURID'!$A$13:$I$52,2,FALSE)</f>
        <v>0</v>
      </c>
      <c r="C36" s="226" t="str">
        <f>VLOOKUP(A36,'MAKLUMAT MURID'!$A$13:$I$52,6,FALSE)</f>
        <v/>
      </c>
      <c r="D36" s="226">
        <f>VLOOKUP(A36,'MAKLUMAT MURID'!$A$13:$I$52,5,FALSE)</f>
        <v>0</v>
      </c>
      <c r="E36" s="38"/>
      <c r="F36" s="134"/>
      <c r="G36" s="38"/>
      <c r="H36" s="134"/>
      <c r="I36" s="38"/>
      <c r="J36" s="134"/>
      <c r="K36" s="38"/>
      <c r="L36" s="134"/>
      <c r="M36" s="38"/>
      <c r="N36" s="134"/>
      <c r="O36" s="38"/>
      <c r="P36" s="134"/>
      <c r="Q36" s="38"/>
      <c r="R36" s="134"/>
      <c r="S36" s="38"/>
      <c r="T36" s="134"/>
      <c r="U36" s="38"/>
      <c r="V36" s="134"/>
      <c r="W36" s="38"/>
      <c r="X36" s="134"/>
      <c r="Y36" s="38"/>
      <c r="Z36" s="134"/>
      <c r="AA36" s="38"/>
      <c r="AB36" s="134"/>
      <c r="AC36" s="38"/>
      <c r="AD36" s="134"/>
      <c r="AE36" s="38"/>
      <c r="AF36" s="134"/>
      <c r="AG36" s="127" t="str">
        <f t="shared" si="0"/>
        <v/>
      </c>
      <c r="AH36" s="125" t="str">
        <f t="shared" si="6"/>
        <v/>
      </c>
      <c r="AI36" s="125" t="str">
        <f t="shared" si="7"/>
        <v/>
      </c>
      <c r="AJ36" s="227"/>
      <c r="AK36" s="227"/>
      <c r="AL36" s="127" t="str">
        <f t="shared" si="3"/>
        <v/>
      </c>
      <c r="AM36" s="125" t="str">
        <f t="shared" si="8"/>
        <v/>
      </c>
      <c r="AN36" s="125" t="str">
        <f t="shared" si="9"/>
        <v/>
      </c>
      <c r="AO36" s="227"/>
      <c r="AP36" s="227"/>
    </row>
    <row r="37" spans="1:42" s="228" customFormat="1" ht="45" customHeight="1">
      <c r="A37" s="226">
        <f>'MAKLUMAT MURID'!A41</f>
        <v>29</v>
      </c>
      <c r="B37" s="225">
        <f>VLOOKUP(A37,'MAKLUMAT MURID'!$A$13:$I$52,2,FALSE)</f>
        <v>0</v>
      </c>
      <c r="C37" s="226" t="str">
        <f>VLOOKUP(A37,'MAKLUMAT MURID'!$A$13:$I$52,6,FALSE)</f>
        <v/>
      </c>
      <c r="D37" s="226">
        <f>VLOOKUP(A37,'MAKLUMAT MURID'!$A$13:$I$52,5,FALSE)</f>
        <v>0</v>
      </c>
      <c r="E37" s="38"/>
      <c r="F37" s="134"/>
      <c r="G37" s="38"/>
      <c r="H37" s="134"/>
      <c r="I37" s="38"/>
      <c r="J37" s="134"/>
      <c r="K37" s="38"/>
      <c r="L37" s="134"/>
      <c r="M37" s="38"/>
      <c r="N37" s="134"/>
      <c r="O37" s="38"/>
      <c r="P37" s="134"/>
      <c r="Q37" s="38"/>
      <c r="R37" s="134"/>
      <c r="S37" s="38"/>
      <c r="T37" s="134"/>
      <c r="U37" s="38"/>
      <c r="V37" s="134"/>
      <c r="W37" s="38"/>
      <c r="X37" s="134"/>
      <c r="Y37" s="38"/>
      <c r="Z37" s="134"/>
      <c r="AA37" s="38"/>
      <c r="AB37" s="134"/>
      <c r="AC37" s="38"/>
      <c r="AD37" s="134"/>
      <c r="AE37" s="38"/>
      <c r="AF37" s="134"/>
      <c r="AG37" s="127" t="str">
        <f t="shared" si="0"/>
        <v/>
      </c>
      <c r="AH37" s="125" t="str">
        <f t="shared" si="6"/>
        <v/>
      </c>
      <c r="AI37" s="125" t="str">
        <f t="shared" si="7"/>
        <v/>
      </c>
      <c r="AJ37" s="227"/>
      <c r="AK37" s="227"/>
      <c r="AL37" s="127" t="str">
        <f t="shared" si="3"/>
        <v/>
      </c>
      <c r="AM37" s="125" t="str">
        <f t="shared" si="8"/>
        <v/>
      </c>
      <c r="AN37" s="125" t="str">
        <f t="shared" si="9"/>
        <v/>
      </c>
      <c r="AO37" s="227"/>
      <c r="AP37" s="227"/>
    </row>
    <row r="38" spans="1:42" s="228" customFormat="1" ht="45" customHeight="1">
      <c r="A38" s="226">
        <f>'MAKLUMAT MURID'!A42</f>
        <v>30</v>
      </c>
      <c r="B38" s="225">
        <f>VLOOKUP(A38,'MAKLUMAT MURID'!$A$13:$I$52,2,FALSE)</f>
        <v>0</v>
      </c>
      <c r="C38" s="226" t="str">
        <f>VLOOKUP(A38,'MAKLUMAT MURID'!$A$13:$I$52,6,FALSE)</f>
        <v/>
      </c>
      <c r="D38" s="226">
        <f>VLOOKUP(A38,'MAKLUMAT MURID'!$A$13:$I$52,5,FALSE)</f>
        <v>0</v>
      </c>
      <c r="E38" s="38"/>
      <c r="F38" s="134"/>
      <c r="G38" s="38"/>
      <c r="H38" s="134"/>
      <c r="I38" s="38"/>
      <c r="J38" s="134"/>
      <c r="K38" s="38"/>
      <c r="L38" s="134"/>
      <c r="M38" s="38"/>
      <c r="N38" s="134"/>
      <c r="O38" s="38"/>
      <c r="P38" s="134"/>
      <c r="Q38" s="38"/>
      <c r="R38" s="134"/>
      <c r="S38" s="38"/>
      <c r="T38" s="134"/>
      <c r="U38" s="38"/>
      <c r="V38" s="134"/>
      <c r="W38" s="38"/>
      <c r="X38" s="134"/>
      <c r="Y38" s="38"/>
      <c r="Z38" s="134"/>
      <c r="AA38" s="38"/>
      <c r="AB38" s="134"/>
      <c r="AC38" s="38"/>
      <c r="AD38" s="134"/>
      <c r="AE38" s="38"/>
      <c r="AF38" s="134"/>
      <c r="AG38" s="127" t="str">
        <f t="shared" si="0"/>
        <v/>
      </c>
      <c r="AH38" s="125" t="str">
        <f t="shared" si="6"/>
        <v/>
      </c>
      <c r="AI38" s="125" t="str">
        <f t="shared" si="7"/>
        <v/>
      </c>
      <c r="AJ38" s="227"/>
      <c r="AK38" s="227"/>
      <c r="AL38" s="127" t="str">
        <f t="shared" si="3"/>
        <v/>
      </c>
      <c r="AM38" s="125" t="str">
        <f t="shared" si="8"/>
        <v/>
      </c>
      <c r="AN38" s="125" t="str">
        <f t="shared" si="9"/>
        <v/>
      </c>
      <c r="AO38" s="227"/>
      <c r="AP38" s="227"/>
    </row>
    <row r="39" spans="1:42" s="228" customFormat="1" ht="45" customHeight="1">
      <c r="A39" s="226">
        <f>'MAKLUMAT MURID'!A43</f>
        <v>31</v>
      </c>
      <c r="B39" s="225">
        <f>VLOOKUP(A39,'MAKLUMAT MURID'!$A$13:$I$52,2,FALSE)</f>
        <v>0</v>
      </c>
      <c r="C39" s="226" t="str">
        <f>VLOOKUP(A39,'MAKLUMAT MURID'!$A$13:$I$52,6,FALSE)</f>
        <v/>
      </c>
      <c r="D39" s="226">
        <f>VLOOKUP(A39,'MAKLUMAT MURID'!$A$13:$I$52,5,FALSE)</f>
        <v>0</v>
      </c>
      <c r="E39" s="38"/>
      <c r="F39" s="134"/>
      <c r="G39" s="38"/>
      <c r="H39" s="134"/>
      <c r="I39" s="38"/>
      <c r="J39" s="134"/>
      <c r="K39" s="38"/>
      <c r="L39" s="134"/>
      <c r="M39" s="38"/>
      <c r="N39" s="134"/>
      <c r="O39" s="38"/>
      <c r="P39" s="134"/>
      <c r="Q39" s="38"/>
      <c r="R39" s="134"/>
      <c r="S39" s="38"/>
      <c r="T39" s="134"/>
      <c r="U39" s="38"/>
      <c r="V39" s="134"/>
      <c r="W39" s="38"/>
      <c r="X39" s="134"/>
      <c r="Y39" s="38"/>
      <c r="Z39" s="134"/>
      <c r="AA39" s="38"/>
      <c r="AB39" s="134"/>
      <c r="AC39" s="38"/>
      <c r="AD39" s="134"/>
      <c r="AE39" s="38"/>
      <c r="AF39" s="134"/>
      <c r="AG39" s="127" t="str">
        <f t="shared" si="0"/>
        <v/>
      </c>
      <c r="AH39" s="125" t="str">
        <f t="shared" si="6"/>
        <v/>
      </c>
      <c r="AI39" s="125" t="str">
        <f t="shared" si="7"/>
        <v/>
      </c>
      <c r="AJ39" s="227"/>
      <c r="AK39" s="227"/>
      <c r="AL39" s="127" t="str">
        <f t="shared" si="3"/>
        <v/>
      </c>
      <c r="AM39" s="125" t="str">
        <f t="shared" si="8"/>
        <v/>
      </c>
      <c r="AN39" s="125" t="str">
        <f t="shared" si="9"/>
        <v/>
      </c>
      <c r="AO39" s="227"/>
      <c r="AP39" s="227"/>
    </row>
    <row r="40" spans="1:42" s="228" customFormat="1" ht="45" customHeight="1">
      <c r="A40" s="226">
        <f>'MAKLUMAT MURID'!A44</f>
        <v>32</v>
      </c>
      <c r="B40" s="225">
        <f>VLOOKUP(A40,'MAKLUMAT MURID'!$A$13:$I$52,2,FALSE)</f>
        <v>0</v>
      </c>
      <c r="C40" s="226" t="str">
        <f>VLOOKUP(A40,'MAKLUMAT MURID'!$A$13:$I$52,6,FALSE)</f>
        <v/>
      </c>
      <c r="D40" s="226">
        <f>VLOOKUP(A40,'MAKLUMAT MURID'!$A$13:$I$52,5,FALSE)</f>
        <v>0</v>
      </c>
      <c r="E40" s="38"/>
      <c r="F40" s="134"/>
      <c r="G40" s="38"/>
      <c r="H40" s="134"/>
      <c r="I40" s="38"/>
      <c r="J40" s="134"/>
      <c r="K40" s="38"/>
      <c r="L40" s="134"/>
      <c r="M40" s="38"/>
      <c r="N40" s="134"/>
      <c r="O40" s="38"/>
      <c r="P40" s="134"/>
      <c r="Q40" s="38"/>
      <c r="R40" s="134"/>
      <c r="S40" s="38"/>
      <c r="T40" s="134"/>
      <c r="U40" s="38"/>
      <c r="V40" s="134"/>
      <c r="W40" s="38"/>
      <c r="X40" s="134"/>
      <c r="Y40" s="38"/>
      <c r="Z40" s="134"/>
      <c r="AA40" s="38"/>
      <c r="AB40" s="134"/>
      <c r="AC40" s="38"/>
      <c r="AD40" s="134"/>
      <c r="AE40" s="38"/>
      <c r="AF40" s="134"/>
      <c r="AG40" s="127" t="str">
        <f t="shared" si="0"/>
        <v/>
      </c>
      <c r="AH40" s="125" t="str">
        <f t="shared" si="6"/>
        <v/>
      </c>
      <c r="AI40" s="125" t="str">
        <f t="shared" si="7"/>
        <v/>
      </c>
      <c r="AJ40" s="227"/>
      <c r="AK40" s="227"/>
      <c r="AL40" s="127" t="str">
        <f t="shared" si="3"/>
        <v/>
      </c>
      <c r="AM40" s="125" t="str">
        <f t="shared" si="8"/>
        <v/>
      </c>
      <c r="AN40" s="125" t="str">
        <f t="shared" si="9"/>
        <v/>
      </c>
      <c r="AO40" s="227"/>
      <c r="AP40" s="227"/>
    </row>
    <row r="41" spans="1:42" s="228" customFormat="1" ht="45" customHeight="1">
      <c r="A41" s="226">
        <f>'MAKLUMAT MURID'!A45</f>
        <v>33</v>
      </c>
      <c r="B41" s="225">
        <f>VLOOKUP(A41,'MAKLUMAT MURID'!$A$13:$I$52,2,FALSE)</f>
        <v>0</v>
      </c>
      <c r="C41" s="226" t="str">
        <f>VLOOKUP(A41,'MAKLUMAT MURID'!$A$13:$I$52,6,FALSE)</f>
        <v/>
      </c>
      <c r="D41" s="226">
        <f>VLOOKUP(A41,'MAKLUMAT MURID'!$A$13:$I$52,5,FALSE)</f>
        <v>0</v>
      </c>
      <c r="E41" s="38"/>
      <c r="F41" s="134"/>
      <c r="G41" s="38"/>
      <c r="H41" s="134"/>
      <c r="I41" s="38"/>
      <c r="J41" s="134"/>
      <c r="K41" s="38"/>
      <c r="L41" s="134"/>
      <c r="M41" s="38"/>
      <c r="N41" s="134"/>
      <c r="O41" s="38"/>
      <c r="P41" s="134"/>
      <c r="Q41" s="38"/>
      <c r="R41" s="134"/>
      <c r="S41" s="38"/>
      <c r="T41" s="134"/>
      <c r="U41" s="38"/>
      <c r="V41" s="134"/>
      <c r="W41" s="38"/>
      <c r="X41" s="134"/>
      <c r="Y41" s="38"/>
      <c r="Z41" s="134"/>
      <c r="AA41" s="38"/>
      <c r="AB41" s="134"/>
      <c r="AC41" s="38"/>
      <c r="AD41" s="134"/>
      <c r="AE41" s="38"/>
      <c r="AF41" s="134"/>
      <c r="AG41" s="127" t="str">
        <f t="shared" si="0"/>
        <v/>
      </c>
      <c r="AH41" s="125" t="str">
        <f t="shared" si="6"/>
        <v/>
      </c>
      <c r="AI41" s="125" t="str">
        <f t="shared" si="7"/>
        <v/>
      </c>
      <c r="AJ41" s="227"/>
      <c r="AK41" s="227"/>
      <c r="AL41" s="127" t="str">
        <f t="shared" si="3"/>
        <v/>
      </c>
      <c r="AM41" s="125" t="str">
        <f t="shared" si="8"/>
        <v/>
      </c>
      <c r="AN41" s="125" t="str">
        <f t="shared" si="9"/>
        <v/>
      </c>
      <c r="AO41" s="227"/>
      <c r="AP41" s="227"/>
    </row>
    <row r="42" spans="1:42" s="228" customFormat="1" ht="45" customHeight="1">
      <c r="A42" s="226">
        <f>'MAKLUMAT MURID'!A46</f>
        <v>34</v>
      </c>
      <c r="B42" s="225">
        <f>VLOOKUP(A42,'MAKLUMAT MURID'!$A$13:$I$52,2,FALSE)</f>
        <v>0</v>
      </c>
      <c r="C42" s="226" t="str">
        <f>VLOOKUP(A42,'MAKLUMAT MURID'!$A$13:$I$52,6,FALSE)</f>
        <v/>
      </c>
      <c r="D42" s="226">
        <f>VLOOKUP(A42,'MAKLUMAT MURID'!$A$13:$I$52,5,FALSE)</f>
        <v>0</v>
      </c>
      <c r="E42" s="38"/>
      <c r="F42" s="134"/>
      <c r="G42" s="38"/>
      <c r="H42" s="134"/>
      <c r="I42" s="38"/>
      <c r="J42" s="134"/>
      <c r="K42" s="38"/>
      <c r="L42" s="134"/>
      <c r="M42" s="38"/>
      <c r="N42" s="134"/>
      <c r="O42" s="38"/>
      <c r="P42" s="134"/>
      <c r="Q42" s="38"/>
      <c r="R42" s="134"/>
      <c r="S42" s="38"/>
      <c r="T42" s="134"/>
      <c r="U42" s="38"/>
      <c r="V42" s="134"/>
      <c r="W42" s="38"/>
      <c r="X42" s="134"/>
      <c r="Y42" s="38"/>
      <c r="Z42" s="134"/>
      <c r="AA42" s="38"/>
      <c r="AB42" s="134"/>
      <c r="AC42" s="38"/>
      <c r="AD42" s="134"/>
      <c r="AE42" s="38"/>
      <c r="AF42" s="134"/>
      <c r="AG42" s="127" t="str">
        <f t="shared" si="0"/>
        <v/>
      </c>
      <c r="AH42" s="125" t="str">
        <f t="shared" si="6"/>
        <v/>
      </c>
      <c r="AI42" s="125" t="str">
        <f t="shared" si="7"/>
        <v/>
      </c>
      <c r="AJ42" s="227"/>
      <c r="AK42" s="227"/>
      <c r="AL42" s="127" t="str">
        <f t="shared" si="3"/>
        <v/>
      </c>
      <c r="AM42" s="125" t="str">
        <f t="shared" si="8"/>
        <v/>
      </c>
      <c r="AN42" s="125" t="str">
        <f t="shared" si="9"/>
        <v/>
      </c>
      <c r="AO42" s="227"/>
      <c r="AP42" s="227"/>
    </row>
    <row r="43" spans="1:42" s="228" customFormat="1" ht="45" customHeight="1">
      <c r="A43" s="226">
        <f>'MAKLUMAT MURID'!A47</f>
        <v>35</v>
      </c>
      <c r="B43" s="225">
        <f>VLOOKUP(A43,'MAKLUMAT MURID'!$A$13:$I$52,2,FALSE)</f>
        <v>0</v>
      </c>
      <c r="C43" s="226" t="str">
        <f>VLOOKUP(A43,'MAKLUMAT MURID'!$A$13:$I$52,6,FALSE)</f>
        <v/>
      </c>
      <c r="D43" s="226">
        <f>VLOOKUP(A43,'MAKLUMAT MURID'!$A$13:$I$52,5,FALSE)</f>
        <v>0</v>
      </c>
      <c r="E43" s="38"/>
      <c r="F43" s="134"/>
      <c r="G43" s="38"/>
      <c r="H43" s="134"/>
      <c r="I43" s="38"/>
      <c r="J43" s="134"/>
      <c r="K43" s="38"/>
      <c r="L43" s="134"/>
      <c r="M43" s="38"/>
      <c r="N43" s="134"/>
      <c r="O43" s="38"/>
      <c r="P43" s="134"/>
      <c r="Q43" s="38"/>
      <c r="R43" s="134"/>
      <c r="S43" s="38"/>
      <c r="T43" s="134"/>
      <c r="U43" s="38"/>
      <c r="V43" s="134"/>
      <c r="W43" s="38"/>
      <c r="X43" s="134"/>
      <c r="Y43" s="38"/>
      <c r="Z43" s="134"/>
      <c r="AA43" s="38"/>
      <c r="AB43" s="134"/>
      <c r="AC43" s="38"/>
      <c r="AD43" s="134"/>
      <c r="AE43" s="38"/>
      <c r="AF43" s="134"/>
      <c r="AG43" s="127" t="str">
        <f t="shared" si="0"/>
        <v/>
      </c>
      <c r="AH43" s="125" t="str">
        <f t="shared" si="6"/>
        <v/>
      </c>
      <c r="AI43" s="125" t="str">
        <f t="shared" si="7"/>
        <v/>
      </c>
      <c r="AJ43" s="227"/>
      <c r="AK43" s="227"/>
      <c r="AL43" s="127" t="str">
        <f t="shared" si="3"/>
        <v/>
      </c>
      <c r="AM43" s="125" t="str">
        <f t="shared" si="8"/>
        <v/>
      </c>
      <c r="AN43" s="125" t="str">
        <f t="shared" si="9"/>
        <v/>
      </c>
      <c r="AO43" s="227"/>
      <c r="AP43" s="227"/>
    </row>
    <row r="44" spans="1:42" s="228" customFormat="1" ht="45" customHeight="1">
      <c r="A44" s="226">
        <f>'MAKLUMAT MURID'!A48</f>
        <v>36</v>
      </c>
      <c r="B44" s="225">
        <f>VLOOKUP(A44,'MAKLUMAT MURID'!$A$13:$I$52,2,FALSE)</f>
        <v>0</v>
      </c>
      <c r="C44" s="226" t="str">
        <f>VLOOKUP(A44,'MAKLUMAT MURID'!$A$13:$I$52,6,FALSE)</f>
        <v/>
      </c>
      <c r="D44" s="226">
        <f>VLOOKUP(A44,'MAKLUMAT MURID'!$A$13:$I$52,5,FALSE)</f>
        <v>0</v>
      </c>
      <c r="E44" s="38"/>
      <c r="F44" s="134"/>
      <c r="G44" s="38"/>
      <c r="H44" s="134"/>
      <c r="I44" s="38"/>
      <c r="J44" s="134"/>
      <c r="K44" s="38"/>
      <c r="L44" s="134"/>
      <c r="M44" s="38"/>
      <c r="N44" s="134"/>
      <c r="O44" s="38"/>
      <c r="P44" s="134"/>
      <c r="Q44" s="38"/>
      <c r="R44" s="134"/>
      <c r="S44" s="38"/>
      <c r="T44" s="134"/>
      <c r="U44" s="38"/>
      <c r="V44" s="134"/>
      <c r="W44" s="38"/>
      <c r="X44" s="134"/>
      <c r="Y44" s="38"/>
      <c r="Z44" s="134"/>
      <c r="AA44" s="38"/>
      <c r="AB44" s="134"/>
      <c r="AC44" s="38"/>
      <c r="AD44" s="134"/>
      <c r="AE44" s="38"/>
      <c r="AF44" s="134"/>
      <c r="AG44" s="127" t="str">
        <f t="shared" si="0"/>
        <v/>
      </c>
      <c r="AH44" s="125" t="str">
        <f t="shared" si="6"/>
        <v/>
      </c>
      <c r="AI44" s="125" t="str">
        <f t="shared" si="7"/>
        <v/>
      </c>
      <c r="AJ44" s="227"/>
      <c r="AK44" s="227"/>
      <c r="AL44" s="127" t="str">
        <f t="shared" si="3"/>
        <v/>
      </c>
      <c r="AM44" s="125" t="str">
        <f t="shared" si="8"/>
        <v/>
      </c>
      <c r="AN44" s="125" t="str">
        <f t="shared" si="9"/>
        <v/>
      </c>
      <c r="AO44" s="227"/>
      <c r="AP44" s="227"/>
    </row>
    <row r="45" spans="1:42" s="228" customFormat="1" ht="45" customHeight="1">
      <c r="A45" s="226">
        <f>'MAKLUMAT MURID'!A49</f>
        <v>37</v>
      </c>
      <c r="B45" s="225">
        <f>VLOOKUP(A45,'MAKLUMAT MURID'!$A$13:$I$52,2,FALSE)</f>
        <v>0</v>
      </c>
      <c r="C45" s="226" t="str">
        <f>VLOOKUP(A45,'MAKLUMAT MURID'!$A$13:$I$52,6,FALSE)</f>
        <v/>
      </c>
      <c r="D45" s="226">
        <f>VLOOKUP(A45,'MAKLUMAT MURID'!$A$13:$I$52,5,FALSE)</f>
        <v>0</v>
      </c>
      <c r="E45" s="38"/>
      <c r="F45" s="134"/>
      <c r="G45" s="38"/>
      <c r="H45" s="134"/>
      <c r="I45" s="38"/>
      <c r="J45" s="134"/>
      <c r="K45" s="38"/>
      <c r="L45" s="134"/>
      <c r="M45" s="38"/>
      <c r="N45" s="134"/>
      <c r="O45" s="38"/>
      <c r="P45" s="134"/>
      <c r="Q45" s="38"/>
      <c r="R45" s="134"/>
      <c r="S45" s="38"/>
      <c r="T45" s="134"/>
      <c r="U45" s="38"/>
      <c r="V45" s="134"/>
      <c r="W45" s="38"/>
      <c r="X45" s="134"/>
      <c r="Y45" s="38"/>
      <c r="Z45" s="134"/>
      <c r="AA45" s="38"/>
      <c r="AB45" s="134"/>
      <c r="AC45" s="38"/>
      <c r="AD45" s="134"/>
      <c r="AE45" s="38"/>
      <c r="AF45" s="134"/>
      <c r="AG45" s="127" t="str">
        <f t="shared" si="0"/>
        <v/>
      </c>
      <c r="AH45" s="125" t="str">
        <f t="shared" si="6"/>
        <v/>
      </c>
      <c r="AI45" s="125" t="str">
        <f t="shared" si="7"/>
        <v/>
      </c>
      <c r="AJ45" s="227"/>
      <c r="AK45" s="227"/>
      <c r="AL45" s="127" t="str">
        <f t="shared" si="3"/>
        <v/>
      </c>
      <c r="AM45" s="125" t="str">
        <f t="shared" si="8"/>
        <v/>
      </c>
      <c r="AN45" s="125" t="str">
        <f t="shared" si="9"/>
        <v/>
      </c>
      <c r="AO45" s="227"/>
      <c r="AP45" s="227"/>
    </row>
    <row r="46" spans="1:42" s="228" customFormat="1" ht="45" customHeight="1">
      <c r="A46" s="226">
        <f>'MAKLUMAT MURID'!A50</f>
        <v>38</v>
      </c>
      <c r="B46" s="225">
        <f>VLOOKUP(A46,'MAKLUMAT MURID'!$A$13:$I$52,2,FALSE)</f>
        <v>0</v>
      </c>
      <c r="C46" s="226" t="str">
        <f>VLOOKUP(A46,'MAKLUMAT MURID'!$A$13:$I$52,6,FALSE)</f>
        <v/>
      </c>
      <c r="D46" s="226">
        <f>VLOOKUP(A46,'MAKLUMAT MURID'!$A$13:$I$52,5,FALSE)</f>
        <v>0</v>
      </c>
      <c r="E46" s="38"/>
      <c r="F46" s="134"/>
      <c r="G46" s="38"/>
      <c r="H46" s="134"/>
      <c r="I46" s="38"/>
      <c r="J46" s="134"/>
      <c r="K46" s="38"/>
      <c r="L46" s="134"/>
      <c r="M46" s="38"/>
      <c r="N46" s="134"/>
      <c r="O46" s="38"/>
      <c r="P46" s="134"/>
      <c r="Q46" s="38"/>
      <c r="R46" s="134"/>
      <c r="S46" s="38"/>
      <c r="T46" s="134"/>
      <c r="U46" s="38"/>
      <c r="V46" s="134"/>
      <c r="W46" s="38"/>
      <c r="X46" s="134"/>
      <c r="Y46" s="38"/>
      <c r="Z46" s="134"/>
      <c r="AA46" s="38"/>
      <c r="AB46" s="134"/>
      <c r="AC46" s="38"/>
      <c r="AD46" s="134"/>
      <c r="AE46" s="38"/>
      <c r="AF46" s="134"/>
      <c r="AG46" s="127" t="str">
        <f t="shared" si="0"/>
        <v/>
      </c>
      <c r="AH46" s="125" t="str">
        <f t="shared" si="6"/>
        <v/>
      </c>
      <c r="AI46" s="125" t="str">
        <f t="shared" si="7"/>
        <v/>
      </c>
      <c r="AJ46" s="227"/>
      <c r="AK46" s="227"/>
      <c r="AL46" s="127" t="str">
        <f t="shared" si="3"/>
        <v/>
      </c>
      <c r="AM46" s="125" t="str">
        <f t="shared" si="8"/>
        <v/>
      </c>
      <c r="AN46" s="125" t="str">
        <f t="shared" si="9"/>
        <v/>
      </c>
      <c r="AO46" s="227"/>
      <c r="AP46" s="227"/>
    </row>
    <row r="47" spans="1:42" s="228" customFormat="1" ht="45" customHeight="1">
      <c r="A47" s="226">
        <f>'MAKLUMAT MURID'!A51</f>
        <v>39</v>
      </c>
      <c r="B47" s="225">
        <f>VLOOKUP(A47,'MAKLUMAT MURID'!$A$13:$I$52,2,FALSE)</f>
        <v>0</v>
      </c>
      <c r="C47" s="226" t="str">
        <f>VLOOKUP(A47,'MAKLUMAT MURID'!$A$13:$I$52,6,FALSE)</f>
        <v/>
      </c>
      <c r="D47" s="226">
        <f>VLOOKUP(A47,'MAKLUMAT MURID'!$A$13:$I$52,5,FALSE)</f>
        <v>0</v>
      </c>
      <c r="E47" s="38"/>
      <c r="F47" s="134"/>
      <c r="G47" s="38"/>
      <c r="H47" s="134"/>
      <c r="I47" s="38"/>
      <c r="J47" s="134"/>
      <c r="K47" s="38"/>
      <c r="L47" s="134"/>
      <c r="M47" s="38"/>
      <c r="N47" s="134"/>
      <c r="O47" s="38"/>
      <c r="P47" s="134"/>
      <c r="Q47" s="38"/>
      <c r="R47" s="134"/>
      <c r="S47" s="38"/>
      <c r="T47" s="134"/>
      <c r="U47" s="38"/>
      <c r="V47" s="134"/>
      <c r="W47" s="38"/>
      <c r="X47" s="134"/>
      <c r="Y47" s="38"/>
      <c r="Z47" s="134"/>
      <c r="AA47" s="38"/>
      <c r="AB47" s="134"/>
      <c r="AC47" s="38"/>
      <c r="AD47" s="134"/>
      <c r="AE47" s="38"/>
      <c r="AF47" s="134"/>
      <c r="AG47" s="127" t="str">
        <f t="shared" si="0"/>
        <v/>
      </c>
      <c r="AH47" s="125" t="str">
        <f t="shared" si="6"/>
        <v/>
      </c>
      <c r="AI47" s="125" t="str">
        <f t="shared" si="7"/>
        <v/>
      </c>
      <c r="AJ47" s="227"/>
      <c r="AK47" s="227"/>
      <c r="AL47" s="127" t="str">
        <f t="shared" si="3"/>
        <v/>
      </c>
      <c r="AM47" s="125" t="str">
        <f t="shared" si="8"/>
        <v/>
      </c>
      <c r="AN47" s="125" t="str">
        <f t="shared" si="9"/>
        <v/>
      </c>
      <c r="AO47" s="227"/>
      <c r="AP47" s="227"/>
    </row>
    <row r="48" spans="1:42" s="228" customFormat="1" ht="45" customHeight="1">
      <c r="A48" s="226">
        <f>'MAKLUMAT MURID'!A52</f>
        <v>40</v>
      </c>
      <c r="B48" s="225">
        <f>VLOOKUP(A48,'MAKLUMAT MURID'!$A$13:$I$52,2,FALSE)</f>
        <v>0</v>
      </c>
      <c r="C48" s="226" t="str">
        <f>VLOOKUP(A48,'MAKLUMAT MURID'!$A$13:$I$52,6,FALSE)</f>
        <v/>
      </c>
      <c r="D48" s="226">
        <f>VLOOKUP(A48,'MAKLUMAT MURID'!$A$13:$I$52,5,FALSE)</f>
        <v>0</v>
      </c>
      <c r="E48" s="38"/>
      <c r="F48" s="134"/>
      <c r="G48" s="38"/>
      <c r="H48" s="134"/>
      <c r="I48" s="38"/>
      <c r="J48" s="134"/>
      <c r="K48" s="38"/>
      <c r="L48" s="134"/>
      <c r="M48" s="38"/>
      <c r="N48" s="134"/>
      <c r="O48" s="38"/>
      <c r="P48" s="134"/>
      <c r="Q48" s="38"/>
      <c r="R48" s="134"/>
      <c r="S48" s="38"/>
      <c r="T48" s="134"/>
      <c r="U48" s="38"/>
      <c r="V48" s="134"/>
      <c r="W48" s="38"/>
      <c r="X48" s="134"/>
      <c r="Y48" s="38"/>
      <c r="Z48" s="134"/>
      <c r="AA48" s="38"/>
      <c r="AB48" s="134"/>
      <c r="AC48" s="38"/>
      <c r="AD48" s="134"/>
      <c r="AE48" s="38"/>
      <c r="AF48" s="134"/>
      <c r="AG48" s="127" t="str">
        <f t="shared" si="0"/>
        <v/>
      </c>
      <c r="AH48" s="125" t="str">
        <f t="shared" si="6"/>
        <v/>
      </c>
      <c r="AI48" s="125" t="str">
        <f t="shared" si="7"/>
        <v/>
      </c>
      <c r="AJ48" s="227"/>
      <c r="AK48" s="227"/>
      <c r="AL48" s="127" t="str">
        <f t="shared" si="3"/>
        <v/>
      </c>
      <c r="AM48" s="125" t="str">
        <f t="shared" si="8"/>
        <v/>
      </c>
      <c r="AN48" s="125" t="str">
        <f t="shared" si="9"/>
        <v/>
      </c>
      <c r="AO48" s="227"/>
      <c r="AP48" s="227"/>
    </row>
    <row r="49" spans="1:42">
      <c r="A49" s="39"/>
      <c r="B49" s="39"/>
      <c r="C49" s="39"/>
      <c r="D49" s="39"/>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row>
    <row r="50" spans="1:42" s="144" customFormat="1" ht="15" customHeight="1">
      <c r="A50" s="313" t="s">
        <v>16</v>
      </c>
      <c r="B50" s="304" t="s">
        <v>30</v>
      </c>
      <c r="C50" s="305"/>
      <c r="D50" s="305"/>
      <c r="E50" s="136">
        <f>COUNTIF(E$9:E$48,1)</f>
        <v>0</v>
      </c>
      <c r="F50" s="295"/>
      <c r="G50" s="136">
        <f>COUNTIF(G$9:G$48,1)</f>
        <v>0</v>
      </c>
      <c r="H50" s="295"/>
      <c r="I50" s="136">
        <f>COUNTIF(I$9:I$48,1)</f>
        <v>0</v>
      </c>
      <c r="J50" s="295"/>
      <c r="K50" s="136">
        <f>COUNTIF(K$9:K$48,1)</f>
        <v>0</v>
      </c>
      <c r="L50" s="295"/>
      <c r="M50" s="136">
        <f>COUNTIF(M$9:M$48,1)</f>
        <v>0</v>
      </c>
      <c r="N50" s="295"/>
      <c r="O50" s="136">
        <f>COUNTIF(O$9:O$48,1)</f>
        <v>0</v>
      </c>
      <c r="P50" s="295"/>
      <c r="Q50" s="136">
        <f>COUNTIF(Q$9:Q$48,1)</f>
        <v>0</v>
      </c>
      <c r="R50" s="295"/>
      <c r="S50" s="136">
        <f>COUNTIF(S$9:S$48,1)</f>
        <v>0</v>
      </c>
      <c r="T50" s="295"/>
      <c r="U50" s="136">
        <f>COUNTIF(U$9:U$48,1)</f>
        <v>0</v>
      </c>
      <c r="V50" s="295"/>
      <c r="W50" s="136">
        <f>COUNTIF(W$9:W$48,1)</f>
        <v>0</v>
      </c>
      <c r="X50" s="295"/>
      <c r="Y50" s="136">
        <f>COUNTIF(Y$9:Y$48,1)</f>
        <v>0</v>
      </c>
      <c r="Z50" s="295"/>
      <c r="AA50" s="136">
        <f>COUNTIF(AA$9:AA$48,1)</f>
        <v>0</v>
      </c>
      <c r="AB50" s="295"/>
      <c r="AC50" s="136">
        <f>COUNTIF(AC$9:AC$48,1)</f>
        <v>0</v>
      </c>
      <c r="AD50" s="295"/>
      <c r="AE50" s="136">
        <f>COUNTIF(AE$9:AE$48,1)</f>
        <v>0</v>
      </c>
      <c r="AF50" s="295"/>
      <c r="AG50" s="137">
        <f t="shared" ref="AG50:AP50" si="10">COUNTIF(AG$9:AG$48,1)</f>
        <v>0</v>
      </c>
      <c r="AH50" s="272">
        <f t="shared" si="10"/>
        <v>0</v>
      </c>
      <c r="AI50" s="272">
        <f t="shared" si="10"/>
        <v>0</v>
      </c>
      <c r="AJ50" s="138">
        <f t="shared" si="10"/>
        <v>0</v>
      </c>
      <c r="AK50" s="138">
        <f t="shared" si="10"/>
        <v>0</v>
      </c>
      <c r="AL50" s="137">
        <f t="shared" si="10"/>
        <v>0</v>
      </c>
      <c r="AM50" s="272">
        <f t="shared" si="10"/>
        <v>0</v>
      </c>
      <c r="AN50" s="272">
        <f t="shared" si="10"/>
        <v>0</v>
      </c>
      <c r="AO50" s="138">
        <f t="shared" si="10"/>
        <v>0</v>
      </c>
      <c r="AP50" s="138">
        <f t="shared" si="10"/>
        <v>0</v>
      </c>
    </row>
    <row r="51" spans="1:42" s="144" customFormat="1" ht="15" customHeight="1">
      <c r="A51" s="313"/>
      <c r="B51" s="305"/>
      <c r="C51" s="305"/>
      <c r="D51" s="305"/>
      <c r="E51" s="139" t="e">
        <f>(E50/E58)</f>
        <v>#DIV/0!</v>
      </c>
      <c r="F51" s="296"/>
      <c r="G51" s="139" t="e">
        <f>(G50/G58)</f>
        <v>#DIV/0!</v>
      </c>
      <c r="H51" s="296"/>
      <c r="I51" s="139" t="e">
        <f>(I50/I58)</f>
        <v>#DIV/0!</v>
      </c>
      <c r="J51" s="296"/>
      <c r="K51" s="139" t="e">
        <f>(K50/K58)</f>
        <v>#DIV/0!</v>
      </c>
      <c r="L51" s="296"/>
      <c r="M51" s="139" t="e">
        <f>(M50/M58)</f>
        <v>#DIV/0!</v>
      </c>
      <c r="N51" s="296"/>
      <c r="O51" s="139" t="e">
        <f>(O50/O58)</f>
        <v>#DIV/0!</v>
      </c>
      <c r="P51" s="296"/>
      <c r="Q51" s="139" t="e">
        <f>(Q50/Q58)</f>
        <v>#DIV/0!</v>
      </c>
      <c r="R51" s="296"/>
      <c r="S51" s="139" t="e">
        <f>(S50/S58)</f>
        <v>#DIV/0!</v>
      </c>
      <c r="T51" s="296"/>
      <c r="U51" s="139" t="e">
        <f>(U50/U58)</f>
        <v>#DIV/0!</v>
      </c>
      <c r="V51" s="296"/>
      <c r="W51" s="139" t="e">
        <f>(W50/W58)</f>
        <v>#DIV/0!</v>
      </c>
      <c r="X51" s="296"/>
      <c r="Y51" s="139" t="e">
        <f>(Y50/Y58)</f>
        <v>#DIV/0!</v>
      </c>
      <c r="Z51" s="296"/>
      <c r="AA51" s="139" t="e">
        <f>(AA50/AA58)</f>
        <v>#DIV/0!</v>
      </c>
      <c r="AB51" s="296"/>
      <c r="AC51" s="139" t="e">
        <f>(AC50/AC58)</f>
        <v>#DIV/0!</v>
      </c>
      <c r="AD51" s="296"/>
      <c r="AE51" s="139" t="e">
        <f>(AE50/AE58)</f>
        <v>#DIV/0!</v>
      </c>
      <c r="AF51" s="296"/>
      <c r="AG51" s="140" t="e">
        <f>(AG50/AG58)</f>
        <v>#DIV/0!</v>
      </c>
      <c r="AH51" s="276" t="e">
        <f t="shared" ref="AH51:AP51" si="11">(AH50/AH58)</f>
        <v>#DIV/0!</v>
      </c>
      <c r="AI51" s="276" t="e">
        <f t="shared" si="11"/>
        <v>#DIV/0!</v>
      </c>
      <c r="AJ51" s="141" t="e">
        <f t="shared" si="11"/>
        <v>#DIV/0!</v>
      </c>
      <c r="AK51" s="141" t="e">
        <f t="shared" si="11"/>
        <v>#DIV/0!</v>
      </c>
      <c r="AL51" s="140" t="e">
        <f t="shared" si="11"/>
        <v>#DIV/0!</v>
      </c>
      <c r="AM51" s="276" t="e">
        <f t="shared" si="11"/>
        <v>#DIV/0!</v>
      </c>
      <c r="AN51" s="276" t="e">
        <f t="shared" si="11"/>
        <v>#DIV/0!</v>
      </c>
      <c r="AO51" s="141" t="e">
        <f t="shared" si="11"/>
        <v>#DIV/0!</v>
      </c>
      <c r="AP51" s="141" t="e">
        <f t="shared" si="11"/>
        <v>#DIV/0!</v>
      </c>
    </row>
    <row r="52" spans="1:42" s="144" customFormat="1" ht="15" customHeight="1">
      <c r="A52" s="313"/>
      <c r="B52" s="304" t="s">
        <v>29</v>
      </c>
      <c r="C52" s="305"/>
      <c r="D52" s="305"/>
      <c r="E52" s="136">
        <f>COUNTIF(E$9:E$48,2)</f>
        <v>0</v>
      </c>
      <c r="F52" s="296"/>
      <c r="G52" s="136">
        <f>COUNTIF(G$9:G$48,2)</f>
        <v>0</v>
      </c>
      <c r="H52" s="296"/>
      <c r="I52" s="136">
        <f>COUNTIF(I$9:I$48,2)</f>
        <v>0</v>
      </c>
      <c r="J52" s="296"/>
      <c r="K52" s="136">
        <f>COUNTIF(K$9:K$48,2)</f>
        <v>0</v>
      </c>
      <c r="L52" s="296"/>
      <c r="M52" s="136">
        <f>COUNTIF(M$9:M$48,2)</f>
        <v>0</v>
      </c>
      <c r="N52" s="296"/>
      <c r="O52" s="136">
        <f>COUNTIF(O$9:O$48,2)</f>
        <v>0</v>
      </c>
      <c r="P52" s="296"/>
      <c r="Q52" s="136">
        <f>COUNTIF(Q$9:Q$48,2)</f>
        <v>0</v>
      </c>
      <c r="R52" s="296"/>
      <c r="S52" s="136">
        <f>COUNTIF(S$9:S$48,2)</f>
        <v>0</v>
      </c>
      <c r="T52" s="296"/>
      <c r="U52" s="136">
        <f>COUNTIF(U$9:U$48,2)</f>
        <v>0</v>
      </c>
      <c r="V52" s="296"/>
      <c r="W52" s="136">
        <f>COUNTIF(W$9:W$48,2)</f>
        <v>0</v>
      </c>
      <c r="X52" s="296"/>
      <c r="Y52" s="136">
        <f>COUNTIF(Y$9:Y$48,2)</f>
        <v>0</v>
      </c>
      <c r="Z52" s="296"/>
      <c r="AA52" s="136">
        <f>COUNTIF(AA$9:AA$48,2)</f>
        <v>0</v>
      </c>
      <c r="AB52" s="296"/>
      <c r="AC52" s="136">
        <f>COUNTIF(AC$9:AC$48,2)</f>
        <v>0</v>
      </c>
      <c r="AD52" s="296"/>
      <c r="AE52" s="136">
        <f>COUNTIF(AE$9:AE$48,2)</f>
        <v>0</v>
      </c>
      <c r="AF52" s="296"/>
      <c r="AG52" s="137">
        <f t="shared" ref="AG52:AP52" si="12">COUNTIF(AG$9:AG$48,2)</f>
        <v>0</v>
      </c>
      <c r="AH52" s="272">
        <f t="shared" si="12"/>
        <v>0</v>
      </c>
      <c r="AI52" s="272">
        <f t="shared" si="12"/>
        <v>0</v>
      </c>
      <c r="AJ52" s="138">
        <f t="shared" si="12"/>
        <v>0</v>
      </c>
      <c r="AK52" s="138">
        <f t="shared" si="12"/>
        <v>0</v>
      </c>
      <c r="AL52" s="137">
        <f t="shared" si="12"/>
        <v>0</v>
      </c>
      <c r="AM52" s="272">
        <f t="shared" si="12"/>
        <v>0</v>
      </c>
      <c r="AN52" s="272">
        <f t="shared" si="12"/>
        <v>0</v>
      </c>
      <c r="AO52" s="138">
        <f t="shared" si="12"/>
        <v>0</v>
      </c>
      <c r="AP52" s="138">
        <f t="shared" si="12"/>
        <v>0</v>
      </c>
    </row>
    <row r="53" spans="1:42" s="144" customFormat="1" ht="15" customHeight="1">
      <c r="A53" s="313"/>
      <c r="B53" s="305"/>
      <c r="C53" s="305"/>
      <c r="D53" s="305"/>
      <c r="E53" s="139" t="e">
        <f>(E52/E58)</f>
        <v>#DIV/0!</v>
      </c>
      <c r="F53" s="296"/>
      <c r="G53" s="139" t="e">
        <f>(G52/G58)</f>
        <v>#DIV/0!</v>
      </c>
      <c r="H53" s="296"/>
      <c r="I53" s="139" t="e">
        <f>(I52/I58)</f>
        <v>#DIV/0!</v>
      </c>
      <c r="J53" s="296"/>
      <c r="K53" s="139" t="e">
        <f>(K52/K58)</f>
        <v>#DIV/0!</v>
      </c>
      <c r="L53" s="296"/>
      <c r="M53" s="139" t="e">
        <f>(M52/M58)</f>
        <v>#DIV/0!</v>
      </c>
      <c r="N53" s="296"/>
      <c r="O53" s="139" t="e">
        <f>(O52/O58)</f>
        <v>#DIV/0!</v>
      </c>
      <c r="P53" s="296"/>
      <c r="Q53" s="139" t="e">
        <f>(Q52/Q58)</f>
        <v>#DIV/0!</v>
      </c>
      <c r="R53" s="296"/>
      <c r="S53" s="139" t="e">
        <f>(S52/S58)</f>
        <v>#DIV/0!</v>
      </c>
      <c r="T53" s="296"/>
      <c r="U53" s="139" t="e">
        <f>(U52/U58)</f>
        <v>#DIV/0!</v>
      </c>
      <c r="V53" s="296"/>
      <c r="W53" s="139" t="e">
        <f>(W52/W58)</f>
        <v>#DIV/0!</v>
      </c>
      <c r="X53" s="296"/>
      <c r="Y53" s="139" t="e">
        <f>(Y52/Y58)</f>
        <v>#DIV/0!</v>
      </c>
      <c r="Z53" s="296"/>
      <c r="AA53" s="139" t="e">
        <f>(AA52/AA58)</f>
        <v>#DIV/0!</v>
      </c>
      <c r="AB53" s="296"/>
      <c r="AC53" s="139" t="e">
        <f>(AC52/AC58)</f>
        <v>#DIV/0!</v>
      </c>
      <c r="AD53" s="296"/>
      <c r="AE53" s="139" t="e">
        <f>(AE52/AE58)</f>
        <v>#DIV/0!</v>
      </c>
      <c r="AF53" s="296"/>
      <c r="AG53" s="140" t="e">
        <f>(AG52/AG58)</f>
        <v>#DIV/0!</v>
      </c>
      <c r="AH53" s="276" t="e">
        <f t="shared" ref="AH53:AP53" si="13">(AH52/AH58)</f>
        <v>#DIV/0!</v>
      </c>
      <c r="AI53" s="276" t="e">
        <f t="shared" si="13"/>
        <v>#DIV/0!</v>
      </c>
      <c r="AJ53" s="141" t="e">
        <f t="shared" si="13"/>
        <v>#DIV/0!</v>
      </c>
      <c r="AK53" s="141" t="e">
        <f t="shared" si="13"/>
        <v>#DIV/0!</v>
      </c>
      <c r="AL53" s="140" t="e">
        <f t="shared" si="13"/>
        <v>#DIV/0!</v>
      </c>
      <c r="AM53" s="276" t="e">
        <f t="shared" si="13"/>
        <v>#DIV/0!</v>
      </c>
      <c r="AN53" s="276" t="e">
        <f t="shared" si="13"/>
        <v>#DIV/0!</v>
      </c>
      <c r="AO53" s="141" t="e">
        <f t="shared" si="13"/>
        <v>#DIV/0!</v>
      </c>
      <c r="AP53" s="141" t="e">
        <f t="shared" si="13"/>
        <v>#DIV/0!</v>
      </c>
    </row>
    <row r="54" spans="1:42" s="144" customFormat="1" ht="15" customHeight="1">
      <c r="A54" s="313"/>
      <c r="B54" s="304" t="s">
        <v>28</v>
      </c>
      <c r="C54" s="305"/>
      <c r="D54" s="305"/>
      <c r="E54" s="136">
        <f>COUNTIF(E$9:E$48,3)</f>
        <v>0</v>
      </c>
      <c r="F54" s="296"/>
      <c r="G54" s="136">
        <f>COUNTIF(G$9:G$48,3)</f>
        <v>0</v>
      </c>
      <c r="H54" s="296"/>
      <c r="I54" s="136">
        <f>COUNTIF(I$9:I$48,3)</f>
        <v>0</v>
      </c>
      <c r="J54" s="296"/>
      <c r="K54" s="136">
        <f>COUNTIF(K$9:K$48,3)</f>
        <v>0</v>
      </c>
      <c r="L54" s="296"/>
      <c r="M54" s="136">
        <f>COUNTIF(M$9:M$48,3)</f>
        <v>0</v>
      </c>
      <c r="N54" s="296"/>
      <c r="O54" s="136">
        <f>COUNTIF(O$9:O$48,3)</f>
        <v>0</v>
      </c>
      <c r="P54" s="296"/>
      <c r="Q54" s="136">
        <f>COUNTIF(Q$9:Q$48,3)</f>
        <v>0</v>
      </c>
      <c r="R54" s="296"/>
      <c r="S54" s="136">
        <f>COUNTIF(S$9:S$48,3)</f>
        <v>0</v>
      </c>
      <c r="T54" s="296"/>
      <c r="U54" s="136">
        <f>COUNTIF(U$9:U$48,3)</f>
        <v>0</v>
      </c>
      <c r="V54" s="296"/>
      <c r="W54" s="136">
        <f>COUNTIF(W$9:W$48,3)</f>
        <v>0</v>
      </c>
      <c r="X54" s="296"/>
      <c r="Y54" s="136">
        <f>COUNTIF(Y$9:Y$48,3)</f>
        <v>0</v>
      </c>
      <c r="Z54" s="296"/>
      <c r="AA54" s="136">
        <f>COUNTIF(AA$9:AA$48,3)</f>
        <v>0</v>
      </c>
      <c r="AB54" s="296"/>
      <c r="AC54" s="136">
        <f>COUNTIF(AC$9:AC$48,3)</f>
        <v>0</v>
      </c>
      <c r="AD54" s="296"/>
      <c r="AE54" s="136">
        <f>COUNTIF(AE$9:AE$48,3)</f>
        <v>0</v>
      </c>
      <c r="AF54" s="296"/>
      <c r="AG54" s="137">
        <f t="shared" ref="AG54:AP54" si="14">COUNTIF(AG$9:AG$48,3)</f>
        <v>0</v>
      </c>
      <c r="AH54" s="272">
        <f t="shared" si="14"/>
        <v>0</v>
      </c>
      <c r="AI54" s="272">
        <f t="shared" si="14"/>
        <v>0</v>
      </c>
      <c r="AJ54" s="138">
        <f t="shared" si="14"/>
        <v>0</v>
      </c>
      <c r="AK54" s="138">
        <f t="shared" si="14"/>
        <v>0</v>
      </c>
      <c r="AL54" s="137">
        <f t="shared" si="14"/>
        <v>0</v>
      </c>
      <c r="AM54" s="272">
        <f t="shared" si="14"/>
        <v>0</v>
      </c>
      <c r="AN54" s="272">
        <f t="shared" si="14"/>
        <v>0</v>
      </c>
      <c r="AO54" s="138">
        <f t="shared" si="14"/>
        <v>0</v>
      </c>
      <c r="AP54" s="138">
        <f t="shared" si="14"/>
        <v>0</v>
      </c>
    </row>
    <row r="55" spans="1:42" s="144" customFormat="1" ht="15" customHeight="1">
      <c r="A55" s="313"/>
      <c r="B55" s="305"/>
      <c r="C55" s="305"/>
      <c r="D55" s="305"/>
      <c r="E55" s="139" t="e">
        <f>(E54/E58)</f>
        <v>#DIV/0!</v>
      </c>
      <c r="F55" s="296"/>
      <c r="G55" s="139" t="e">
        <f>(G54/G58)</f>
        <v>#DIV/0!</v>
      </c>
      <c r="H55" s="296"/>
      <c r="I55" s="139" t="e">
        <f>(I54/I58)</f>
        <v>#DIV/0!</v>
      </c>
      <c r="J55" s="296"/>
      <c r="K55" s="139" t="e">
        <f>(K54/K58)</f>
        <v>#DIV/0!</v>
      </c>
      <c r="L55" s="296"/>
      <c r="M55" s="139" t="e">
        <f>(M54/M58)</f>
        <v>#DIV/0!</v>
      </c>
      <c r="N55" s="296"/>
      <c r="O55" s="139" t="e">
        <f>(O54/O58)</f>
        <v>#DIV/0!</v>
      </c>
      <c r="P55" s="296"/>
      <c r="Q55" s="139" t="e">
        <f>(Q54/Q58)</f>
        <v>#DIV/0!</v>
      </c>
      <c r="R55" s="296"/>
      <c r="S55" s="139" t="e">
        <f>(S54/S58)</f>
        <v>#DIV/0!</v>
      </c>
      <c r="T55" s="296"/>
      <c r="U55" s="139" t="e">
        <f>(U54/U58)</f>
        <v>#DIV/0!</v>
      </c>
      <c r="V55" s="296"/>
      <c r="W55" s="139" t="e">
        <f>(W54/W58)</f>
        <v>#DIV/0!</v>
      </c>
      <c r="X55" s="296"/>
      <c r="Y55" s="139" t="e">
        <f>(Y54/Y58)</f>
        <v>#DIV/0!</v>
      </c>
      <c r="Z55" s="296"/>
      <c r="AA55" s="139" t="e">
        <f>(AA54/AA58)</f>
        <v>#DIV/0!</v>
      </c>
      <c r="AB55" s="296"/>
      <c r="AC55" s="139" t="e">
        <f>(AC54/AC58)</f>
        <v>#DIV/0!</v>
      </c>
      <c r="AD55" s="296"/>
      <c r="AE55" s="139" t="e">
        <f>(AE54/AE58)</f>
        <v>#DIV/0!</v>
      </c>
      <c r="AF55" s="296"/>
      <c r="AG55" s="140" t="e">
        <f>(AG54/AG58)</f>
        <v>#DIV/0!</v>
      </c>
      <c r="AH55" s="276" t="e">
        <f t="shared" ref="AH55:AP55" si="15">(AH54/AH58)</f>
        <v>#DIV/0!</v>
      </c>
      <c r="AI55" s="276" t="e">
        <f t="shared" si="15"/>
        <v>#DIV/0!</v>
      </c>
      <c r="AJ55" s="141" t="e">
        <f t="shared" si="15"/>
        <v>#DIV/0!</v>
      </c>
      <c r="AK55" s="141" t="e">
        <f t="shared" si="15"/>
        <v>#DIV/0!</v>
      </c>
      <c r="AL55" s="140" t="e">
        <f t="shared" si="15"/>
        <v>#DIV/0!</v>
      </c>
      <c r="AM55" s="276" t="e">
        <f t="shared" si="15"/>
        <v>#DIV/0!</v>
      </c>
      <c r="AN55" s="276" t="e">
        <f t="shared" si="15"/>
        <v>#DIV/0!</v>
      </c>
      <c r="AO55" s="141" t="e">
        <f t="shared" si="15"/>
        <v>#DIV/0!</v>
      </c>
      <c r="AP55" s="141" t="e">
        <f t="shared" si="15"/>
        <v>#DIV/0!</v>
      </c>
    </row>
    <row r="56" spans="1:42" s="274" customFormat="1" ht="15.75">
      <c r="A56" s="313"/>
      <c r="B56" s="305" t="s">
        <v>31</v>
      </c>
      <c r="C56" s="305"/>
      <c r="D56" s="305"/>
      <c r="E56" s="272">
        <f>E58-SUM(E50,E52,E54)</f>
        <v>0</v>
      </c>
      <c r="F56" s="296"/>
      <c r="G56" s="272">
        <f>G58-SUM(G50,G52,G54)</f>
        <v>0</v>
      </c>
      <c r="H56" s="296"/>
      <c r="I56" s="272">
        <f>I58-SUM(I50,I52,I54)</f>
        <v>0</v>
      </c>
      <c r="J56" s="296"/>
      <c r="K56" s="272">
        <f>K58-SUM(K50,K52,K54)</f>
        <v>0</v>
      </c>
      <c r="L56" s="296"/>
      <c r="M56" s="272">
        <f>M58-SUM(M50,M52,M54)</f>
        <v>0</v>
      </c>
      <c r="N56" s="296"/>
      <c r="O56" s="272">
        <f>O58-SUM(O50,O52,O54)</f>
        <v>0</v>
      </c>
      <c r="P56" s="296"/>
      <c r="Q56" s="272">
        <f>Q58-SUM(Q50,Q52,Q54)</f>
        <v>0</v>
      </c>
      <c r="R56" s="296"/>
      <c r="S56" s="272">
        <f>S58-SUM(S50,S52,S54)</f>
        <v>0</v>
      </c>
      <c r="T56" s="296"/>
      <c r="U56" s="272">
        <f>U58-SUM(U50,U52,U54)</f>
        <v>0</v>
      </c>
      <c r="V56" s="296"/>
      <c r="W56" s="272">
        <f>W58-SUM(W50,W52,W54)</f>
        <v>0</v>
      </c>
      <c r="X56" s="296"/>
      <c r="Y56" s="272">
        <f>Y58-SUM(Y50,Y52,Y54)</f>
        <v>0</v>
      </c>
      <c r="Z56" s="296"/>
      <c r="AA56" s="272">
        <f>AA58-SUM(AA50,AA52,AA54)</f>
        <v>0</v>
      </c>
      <c r="AB56" s="296"/>
      <c r="AC56" s="272">
        <f>AC58-SUM(AC50,AC52,AC54)</f>
        <v>0</v>
      </c>
      <c r="AD56" s="296"/>
      <c r="AE56" s="272">
        <f>AE58-SUM(AE50,AE52,AE54)</f>
        <v>0</v>
      </c>
      <c r="AF56" s="296"/>
      <c r="AG56" s="137">
        <f t="shared" ref="AG56:AP56" si="16">AG58-SUM(AG50,AG52,AG54)</f>
        <v>0</v>
      </c>
      <c r="AH56" s="272">
        <f t="shared" si="16"/>
        <v>0</v>
      </c>
      <c r="AI56" s="272">
        <f t="shared" si="16"/>
        <v>0</v>
      </c>
      <c r="AJ56" s="138">
        <f t="shared" si="16"/>
        <v>0</v>
      </c>
      <c r="AK56" s="138">
        <f t="shared" si="16"/>
        <v>0</v>
      </c>
      <c r="AL56" s="137">
        <f t="shared" si="16"/>
        <v>0</v>
      </c>
      <c r="AM56" s="272">
        <f t="shared" si="16"/>
        <v>0</v>
      </c>
      <c r="AN56" s="272">
        <f t="shared" si="16"/>
        <v>0</v>
      </c>
      <c r="AO56" s="138">
        <f t="shared" si="16"/>
        <v>0</v>
      </c>
      <c r="AP56" s="138">
        <f t="shared" si="16"/>
        <v>0</v>
      </c>
    </row>
    <row r="57" spans="1:42" s="144" customFormat="1">
      <c r="A57" s="313"/>
      <c r="B57" s="305"/>
      <c r="C57" s="305"/>
      <c r="D57" s="305"/>
      <c r="E57" s="139" t="e">
        <f>E56/E58</f>
        <v>#DIV/0!</v>
      </c>
      <c r="F57" s="296"/>
      <c r="G57" s="139" t="e">
        <f>G56/G58</f>
        <v>#DIV/0!</v>
      </c>
      <c r="H57" s="296"/>
      <c r="I57" s="139" t="e">
        <f>I56/I58</f>
        <v>#DIV/0!</v>
      </c>
      <c r="J57" s="296"/>
      <c r="K57" s="139" t="e">
        <f>K56/K58</f>
        <v>#DIV/0!</v>
      </c>
      <c r="L57" s="296"/>
      <c r="M57" s="139" t="e">
        <f>M56/M58</f>
        <v>#DIV/0!</v>
      </c>
      <c r="N57" s="296"/>
      <c r="O57" s="139" t="e">
        <f>O56/O58</f>
        <v>#DIV/0!</v>
      </c>
      <c r="P57" s="296"/>
      <c r="Q57" s="139" t="e">
        <f>Q56/Q58</f>
        <v>#DIV/0!</v>
      </c>
      <c r="R57" s="296"/>
      <c r="S57" s="139" t="e">
        <f>S56/S58</f>
        <v>#DIV/0!</v>
      </c>
      <c r="T57" s="296"/>
      <c r="U57" s="139" t="e">
        <f>U56/U58</f>
        <v>#DIV/0!</v>
      </c>
      <c r="V57" s="296"/>
      <c r="W57" s="139" t="e">
        <f>W56/W58</f>
        <v>#DIV/0!</v>
      </c>
      <c r="X57" s="296"/>
      <c r="Y57" s="139" t="e">
        <f>Y56/Y58</f>
        <v>#DIV/0!</v>
      </c>
      <c r="Z57" s="296"/>
      <c r="AA57" s="139" t="e">
        <f>AA56/AA58</f>
        <v>#DIV/0!</v>
      </c>
      <c r="AB57" s="296"/>
      <c r="AC57" s="139" t="e">
        <f>AC56/AC58</f>
        <v>#DIV/0!</v>
      </c>
      <c r="AD57" s="296"/>
      <c r="AE57" s="139" t="e">
        <f>AE56/AE58</f>
        <v>#DIV/0!</v>
      </c>
      <c r="AF57" s="296"/>
      <c r="AG57" s="140" t="e">
        <f>AG56/AG58</f>
        <v>#DIV/0!</v>
      </c>
      <c r="AH57" s="276" t="e">
        <f t="shared" ref="AH57:AP57" si="17">AH56/AH58</f>
        <v>#DIV/0!</v>
      </c>
      <c r="AI57" s="276" t="e">
        <f t="shared" si="17"/>
        <v>#DIV/0!</v>
      </c>
      <c r="AJ57" s="141" t="e">
        <f t="shared" si="17"/>
        <v>#DIV/0!</v>
      </c>
      <c r="AK57" s="141" t="e">
        <f t="shared" si="17"/>
        <v>#DIV/0!</v>
      </c>
      <c r="AL57" s="140" t="e">
        <f t="shared" si="17"/>
        <v>#DIV/0!</v>
      </c>
      <c r="AM57" s="276" t="e">
        <f t="shared" si="17"/>
        <v>#DIV/0!</v>
      </c>
      <c r="AN57" s="276" t="e">
        <f t="shared" si="17"/>
        <v>#DIV/0!</v>
      </c>
      <c r="AO57" s="141" t="e">
        <f t="shared" si="17"/>
        <v>#DIV/0!</v>
      </c>
      <c r="AP57" s="141" t="e">
        <f t="shared" si="17"/>
        <v>#DIV/0!</v>
      </c>
    </row>
    <row r="58" spans="1:42" s="144" customFormat="1" ht="15.75">
      <c r="A58" s="312" t="s">
        <v>32</v>
      </c>
      <c r="B58" s="312"/>
      <c r="C58" s="312"/>
      <c r="D58" s="312"/>
      <c r="E58" s="143">
        <f>COUNTA('MAKLUMAT MURID'!$B13:$C52)</f>
        <v>0</v>
      </c>
      <c r="F58" s="297"/>
      <c r="G58" s="143">
        <f>COUNTA('MAKLUMAT MURID'!$B13:$C52)</f>
        <v>0</v>
      </c>
      <c r="H58" s="297"/>
      <c r="I58" s="143">
        <f>COUNTA('MAKLUMAT MURID'!$B13:$C52)</f>
        <v>0</v>
      </c>
      <c r="J58" s="297"/>
      <c r="K58" s="143">
        <f>COUNTA('MAKLUMAT MURID'!$B13:$C52)</f>
        <v>0</v>
      </c>
      <c r="L58" s="297"/>
      <c r="M58" s="143">
        <f>COUNTA('MAKLUMAT MURID'!$B13:$C52)</f>
        <v>0</v>
      </c>
      <c r="N58" s="297"/>
      <c r="O58" s="143">
        <f>COUNTA('MAKLUMAT MURID'!$B13:$C52)</f>
        <v>0</v>
      </c>
      <c r="P58" s="297"/>
      <c r="Q58" s="143">
        <f>COUNTA('MAKLUMAT MURID'!$B13:$C52)</f>
        <v>0</v>
      </c>
      <c r="R58" s="297"/>
      <c r="S58" s="143">
        <f>COUNTA('MAKLUMAT MURID'!$B13:$C52)</f>
        <v>0</v>
      </c>
      <c r="T58" s="297"/>
      <c r="U58" s="143">
        <f>COUNTA('MAKLUMAT MURID'!$B13:$C52)</f>
        <v>0</v>
      </c>
      <c r="V58" s="297"/>
      <c r="W58" s="143">
        <f>COUNTA('MAKLUMAT MURID'!$B13:$C52)</f>
        <v>0</v>
      </c>
      <c r="X58" s="297"/>
      <c r="Y58" s="143">
        <f>COUNTA('MAKLUMAT MURID'!$B13:$C52)</f>
        <v>0</v>
      </c>
      <c r="Z58" s="297"/>
      <c r="AA58" s="143">
        <f>COUNTA('MAKLUMAT MURID'!$B13:$C52)</f>
        <v>0</v>
      </c>
      <c r="AB58" s="297"/>
      <c r="AC58" s="143">
        <f>COUNTA('MAKLUMAT MURID'!$B13:$C52)</f>
        <v>0</v>
      </c>
      <c r="AD58" s="297"/>
      <c r="AE58" s="143">
        <f>COUNTA('MAKLUMAT MURID'!$B13:$C52)</f>
        <v>0</v>
      </c>
      <c r="AF58" s="297"/>
      <c r="AG58" s="143">
        <f>COUNTA('MAKLUMAT MURID'!$B13:$C52)</f>
        <v>0</v>
      </c>
      <c r="AH58" s="143">
        <f>'MAKLUMAT MURID'!$G$58</f>
        <v>0</v>
      </c>
      <c r="AI58" s="143">
        <f>'MAKLUMAT MURID'!$G$57</f>
        <v>0</v>
      </c>
      <c r="AJ58" s="143">
        <f>'MAKLUMAT MURID'!$G$58</f>
        <v>0</v>
      </c>
      <c r="AK58" s="143">
        <f>'MAKLUMAT MURID'!$G$57</f>
        <v>0</v>
      </c>
      <c r="AL58" s="143">
        <f>COUNTA('MAKLUMAT MURID'!$B13:$C52)</f>
        <v>0</v>
      </c>
      <c r="AM58" s="143">
        <f>'MAKLUMAT MURID'!$G$58</f>
        <v>0</v>
      </c>
      <c r="AN58" s="143">
        <f>'MAKLUMAT MURID'!$G$57</f>
        <v>0</v>
      </c>
      <c r="AO58" s="143">
        <f>'MAKLUMAT MURID'!$G$58</f>
        <v>0</v>
      </c>
      <c r="AP58" s="143">
        <f>'MAKLUMAT MURID'!$G$57</f>
        <v>0</v>
      </c>
    </row>
    <row r="59" spans="1:42" ht="18">
      <c r="A59" s="24"/>
      <c r="B59" s="25"/>
      <c r="C59" s="25"/>
      <c r="D59" s="25"/>
      <c r="E59" s="30"/>
      <c r="F59" s="30"/>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row>
    <row r="60" spans="1:42" ht="18">
      <c r="A60" s="24"/>
      <c r="B60" s="28"/>
      <c r="C60" s="28"/>
      <c r="D60" s="29"/>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row>
    <row r="61" spans="1:42" ht="18">
      <c r="A61" s="24"/>
      <c r="B61" s="28"/>
      <c r="C61" s="31"/>
      <c r="D61" s="32"/>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row>
    <row r="62" spans="1:42" ht="18">
      <c r="A62" s="24"/>
      <c r="B62" s="28"/>
      <c r="C62" s="34"/>
      <c r="D62" s="35"/>
      <c r="E62" s="36"/>
      <c r="F62" s="36"/>
      <c r="G62" s="37"/>
      <c r="H62" s="37"/>
      <c r="I62" s="37"/>
      <c r="J62" s="37"/>
      <c r="K62" s="27"/>
      <c r="L62" s="27"/>
      <c r="M62" s="27"/>
      <c r="N62" s="27"/>
      <c r="O62" s="27"/>
      <c r="P62" s="27"/>
      <c r="Q62" s="27"/>
      <c r="R62" s="27"/>
      <c r="S62" s="27"/>
      <c r="T62" s="27"/>
      <c r="U62" s="25"/>
      <c r="V62" s="25"/>
      <c r="W62" s="27"/>
      <c r="X62" s="27"/>
      <c r="Y62" s="27"/>
      <c r="Z62" s="27"/>
      <c r="AA62" s="27"/>
      <c r="AB62" s="27"/>
      <c r="AC62" s="27"/>
      <c r="AD62" s="27"/>
      <c r="AE62" s="27"/>
      <c r="AF62" s="27"/>
    </row>
  </sheetData>
  <sheetProtection password="D94E" sheet="1" objects="1" scenarios="1"/>
  <mergeCells count="57">
    <mergeCell ref="A1:P1"/>
    <mergeCell ref="E5:F7"/>
    <mergeCell ref="G5:H7"/>
    <mergeCell ref="I5:J7"/>
    <mergeCell ref="K5:L7"/>
    <mergeCell ref="M5:N7"/>
    <mergeCell ref="O5:P7"/>
    <mergeCell ref="I2:L4"/>
    <mergeCell ref="M2:P4"/>
    <mergeCell ref="A2:A8"/>
    <mergeCell ref="B2:B8"/>
    <mergeCell ref="C2:C8"/>
    <mergeCell ref="D2:D8"/>
    <mergeCell ref="E2:H4"/>
    <mergeCell ref="Q2:T4"/>
    <mergeCell ref="U2:X4"/>
    <mergeCell ref="A58:D58"/>
    <mergeCell ref="A50:A57"/>
    <mergeCell ref="B50:D51"/>
    <mergeCell ref="B52:D53"/>
    <mergeCell ref="B54:D55"/>
    <mergeCell ref="B56:D57"/>
    <mergeCell ref="Q5:R7"/>
    <mergeCell ref="S5:T7"/>
    <mergeCell ref="U5:V7"/>
    <mergeCell ref="W5:X7"/>
    <mergeCell ref="F50:F58"/>
    <mergeCell ref="H50:H58"/>
    <mergeCell ref="J50:J58"/>
    <mergeCell ref="L50:L58"/>
    <mergeCell ref="Y2:AB4"/>
    <mergeCell ref="AC2:AF4"/>
    <mergeCell ref="Y5:Z7"/>
    <mergeCell ref="AA5:AB7"/>
    <mergeCell ref="AC5:AD7"/>
    <mergeCell ref="AE5:AF7"/>
    <mergeCell ref="AG2:AP4"/>
    <mergeCell ref="AG5:AK5"/>
    <mergeCell ref="AL5:AP5"/>
    <mergeCell ref="AH6:AI6"/>
    <mergeCell ref="AJ6:AK6"/>
    <mergeCell ref="AL6:AL7"/>
    <mergeCell ref="AM6:AN6"/>
    <mergeCell ref="AO6:AP6"/>
    <mergeCell ref="AG8:AK8"/>
    <mergeCell ref="AL8:AP8"/>
    <mergeCell ref="AG6:AG7"/>
    <mergeCell ref="N50:N58"/>
    <mergeCell ref="P50:P58"/>
    <mergeCell ref="R50:R58"/>
    <mergeCell ref="T50:T58"/>
    <mergeCell ref="V50:V58"/>
    <mergeCell ref="X50:X58"/>
    <mergeCell ref="Z50:Z58"/>
    <mergeCell ref="AB50:AB58"/>
    <mergeCell ref="AD50:AD58"/>
    <mergeCell ref="AF50:AF58"/>
  </mergeCells>
  <dataValidations count="2">
    <dataValidation type="whole" allowBlank="1" showErrorMessage="1" errorTitle="TAHAP PENGUASAAN" error="Sila Berikan Nilai Antara 1 hingga 3 Sahaja. Terima Kasih" sqref="AL9:AL48 AG9:AG48">
      <formula1>1</formula1>
      <formula2>3</formula2>
    </dataValidation>
    <dataValidation allowBlank="1" showErrorMessage="1" errorTitle="TAHAP PENGUASAAN" error="Sila Berikan Nilai Antara 1 hingga 3 Sahaja. Terima Kasih" sqref="AH9:AI48 AF9:AF48 AM9:AN48 AB9:AB48 Z9:Z48 X9:X48 V9:V48 T9:T48 R9:R48 P9:P48 N9:N48 L9:L48 J9:J48 H9:H48 F9:F48 AD9:AD48"/>
  </dataValidations>
  <pageMargins left="0.7" right="0.7" top="0.75" bottom="0.75" header="0.3" footer="0.3"/>
  <pageSetup paperSize="9" orientation="portrait" horizontalDpi="4294967293" r:id="rId1"/>
  <legacyDrawing r:id="rId2"/>
  <extLst>
    <ext xmlns:x14="http://schemas.microsoft.com/office/spreadsheetml/2009/9/main" uri="{CCE6A557-97BC-4b89-ADB6-D9C93CAAB3DF}">
      <x14:dataValidations xmlns:xm="http://schemas.microsoft.com/office/excel/2006/main" count="1">
        <x14:dataValidation type="list" allowBlank="1" showErrorMessage="1" errorTitle="TAHAP PENGUASAAN" error="Sila Berikan Nilai Antara 1 hingga 3 Sahaja. Terima Kasih">
          <x14:formula1>
            <xm:f>Configuration!$C$12:$C$14</xm:f>
          </x14:formula1>
          <xm:sqref>AE9:AE48 AJ9:AK48 AA9:AA48 E9:E48 W9:W48 U9:U48 S9:S48 Q9:Q48 O9:O48 I9:I48 K9:K48 Y9:Y48 G9:G48 M9:M48 AC9:AC48 AO9:AP48</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M72"/>
  <sheetViews>
    <sheetView zoomScale="60" zoomScaleNormal="60" workbookViewId="0">
      <selection activeCell="S21" sqref="S21"/>
    </sheetView>
  </sheetViews>
  <sheetFormatPr defaultRowHeight="15"/>
  <cols>
    <col min="1" max="1" width="5.42578125" customWidth="1"/>
    <col min="2" max="2" width="25.140625" customWidth="1"/>
    <col min="3" max="3" width="31.5703125" customWidth="1"/>
    <col min="4" max="4" width="2" hidden="1" customWidth="1"/>
    <col min="5" max="5" width="67.28515625" customWidth="1"/>
    <col min="6" max="6" width="67.42578125" customWidth="1"/>
    <col min="7" max="7" width="13.140625" customWidth="1"/>
    <col min="8" max="10" width="0" hidden="1" customWidth="1"/>
    <col min="11" max="11" width="16.7109375" hidden="1" customWidth="1"/>
    <col min="12" max="13" width="9.140625" hidden="1" customWidth="1"/>
    <col min="14" max="15" width="0" hidden="1" customWidth="1"/>
  </cols>
  <sheetData>
    <row r="1" spans="1:12" ht="15.75">
      <c r="A1" s="48"/>
      <c r="B1" s="48"/>
      <c r="C1" s="48"/>
      <c r="D1" s="48"/>
      <c r="E1" s="48"/>
      <c r="F1" s="48"/>
      <c r="G1" s="48"/>
    </row>
    <row r="2" spans="1:12" ht="24.75" customHeight="1">
      <c r="A2" s="48"/>
      <c r="B2" s="387" t="s">
        <v>364</v>
      </c>
      <c r="C2" s="388"/>
      <c r="D2" s="388"/>
      <c r="E2" s="388"/>
      <c r="F2" s="388"/>
      <c r="G2" s="48"/>
    </row>
    <row r="3" spans="1:12" ht="15.75">
      <c r="A3" s="54"/>
      <c r="B3" s="157"/>
      <c r="C3" s="158"/>
      <c r="D3" s="158"/>
      <c r="E3" s="158"/>
      <c r="F3" s="157"/>
      <c r="G3" s="49"/>
    </row>
    <row r="4" spans="1:12" ht="15.75">
      <c r="A4" s="54"/>
      <c r="B4" s="159"/>
      <c r="C4" s="158"/>
      <c r="D4" s="158"/>
      <c r="E4" s="158"/>
      <c r="F4" s="157"/>
      <c r="G4" s="49"/>
    </row>
    <row r="5" spans="1:12" ht="14.25" customHeight="1">
      <c r="A5" s="54"/>
      <c r="B5" s="160"/>
      <c r="C5" s="161"/>
      <c r="D5" s="161"/>
      <c r="E5" s="161"/>
      <c r="F5" s="160"/>
      <c r="G5" s="49"/>
      <c r="K5" s="126" t="s">
        <v>406</v>
      </c>
      <c r="L5" s="126"/>
    </row>
    <row r="6" spans="1:12" ht="51.75" customHeight="1">
      <c r="A6" s="54"/>
      <c r="B6" s="154" t="s">
        <v>147</v>
      </c>
      <c r="C6" s="219">
        <f>VLOOKUP(L7,'MAKLUMAT MURID'!$A$13:$G$52,2,FALSE)</f>
        <v>0</v>
      </c>
      <c r="D6" s="132"/>
      <c r="E6" s="220" t="s">
        <v>454</v>
      </c>
      <c r="F6" s="49"/>
      <c r="G6" s="49"/>
      <c r="K6" t="s">
        <v>448</v>
      </c>
      <c r="L6">
        <v>1</v>
      </c>
    </row>
    <row r="7" spans="1:12" ht="15.75">
      <c r="A7" s="54"/>
      <c r="B7" s="155" t="s">
        <v>148</v>
      </c>
      <c r="C7" s="164">
        <f>VLOOKUP(L7,'MAKLUMAT MURID'!$A$13:$G$52,4,FALSE)</f>
        <v>0</v>
      </c>
      <c r="D7" s="132"/>
      <c r="E7" s="162" t="s">
        <v>409</v>
      </c>
      <c r="F7" s="49"/>
      <c r="G7" s="49"/>
      <c r="K7" t="s">
        <v>405</v>
      </c>
      <c r="L7">
        <v>1</v>
      </c>
    </row>
    <row r="8" spans="1:12" ht="15.75">
      <c r="A8" s="54"/>
      <c r="B8" s="155" t="s">
        <v>149</v>
      </c>
      <c r="C8" s="164">
        <f>VLOOKUP(L7,'MAKLUMAT MURID'!$A$13:$G$52,5,FALSE)</f>
        <v>0</v>
      </c>
      <c r="D8" s="132"/>
      <c r="E8" s="160"/>
      <c r="F8" s="49"/>
      <c r="G8" s="49"/>
    </row>
    <row r="9" spans="1:12" ht="15.75">
      <c r="A9" s="54"/>
      <c r="B9" s="155" t="s">
        <v>407</v>
      </c>
      <c r="C9" s="165" t="str">
        <f>VLOOKUP(L7,'MAKLUMAT MURID'!$A$13:$G$52,6,FALSE)</f>
        <v/>
      </c>
      <c r="D9" s="128"/>
      <c r="E9" s="160"/>
      <c r="F9" s="49"/>
      <c r="G9" s="49"/>
    </row>
    <row r="10" spans="1:12" ht="15.75">
      <c r="A10" s="54"/>
      <c r="B10" s="155" t="s">
        <v>150</v>
      </c>
      <c r="C10" s="164">
        <f>'MAKLUMAT MURID'!B10</f>
        <v>0</v>
      </c>
      <c r="D10" s="132"/>
      <c r="E10" s="160"/>
      <c r="F10" s="49"/>
      <c r="G10" s="49"/>
    </row>
    <row r="11" spans="1:12" ht="15.75">
      <c r="A11" s="54"/>
      <c r="B11" s="155" t="s">
        <v>151</v>
      </c>
      <c r="C11" s="164">
        <f>'MAKLUMAT MURID'!E10</f>
        <v>0</v>
      </c>
      <c r="D11" s="132"/>
      <c r="E11" s="160"/>
      <c r="F11" s="49"/>
      <c r="G11" s="49"/>
    </row>
    <row r="12" spans="1:12" ht="15.75">
      <c r="A12" s="54"/>
      <c r="B12" s="156" t="s">
        <v>152</v>
      </c>
      <c r="C12" s="166"/>
      <c r="D12" s="133"/>
      <c r="E12" s="163" t="s">
        <v>408</v>
      </c>
      <c r="F12" s="49"/>
      <c r="G12" s="49"/>
    </row>
    <row r="13" spans="1:12" ht="15.75">
      <c r="A13" s="54"/>
      <c r="B13" s="51"/>
      <c r="C13" s="52"/>
      <c r="D13" s="52"/>
      <c r="E13" s="49"/>
      <c r="F13" s="49"/>
      <c r="G13" s="53"/>
    </row>
    <row r="14" spans="1:12" ht="15.75">
      <c r="A14" s="54"/>
      <c r="B14" s="55"/>
      <c r="C14" s="50"/>
      <c r="D14" s="50"/>
      <c r="E14" s="50"/>
      <c r="F14" s="55"/>
      <c r="G14" s="55"/>
    </row>
    <row r="15" spans="1:12" ht="34.5" customHeight="1">
      <c r="A15" s="54"/>
      <c r="B15" s="147" t="s">
        <v>153</v>
      </c>
      <c r="C15" s="147" t="s">
        <v>154</v>
      </c>
      <c r="D15" s="147" t="s">
        <v>25</v>
      </c>
      <c r="E15" s="153" t="s">
        <v>451</v>
      </c>
      <c r="F15" s="153" t="s">
        <v>452</v>
      </c>
      <c r="G15" s="55"/>
    </row>
    <row r="16" spans="1:12" ht="57" customHeight="1">
      <c r="A16" s="54"/>
      <c r="B16" s="393" t="s">
        <v>146</v>
      </c>
      <c r="C16" s="149" t="s">
        <v>33</v>
      </c>
      <c r="D16" s="148" t="str">
        <f>IF($L$6=2,VLOOKUP($L$7,BM!$A$8:$AX$47,COLUMN(BM!AN$8),FALSE),"")</f>
        <v/>
      </c>
      <c r="E16" s="152" t="str">
        <f t="shared" ref="E16:E52" si="0">IF($L$6=2,"","Sila isi tafsiran berdasarkan pemerhatian guru")</f>
        <v>Sila isi tafsiran berdasarkan pemerhatian guru</v>
      </c>
      <c r="F16" s="150" t="str">
        <f>IFERROR(VLOOKUP(D16,TAFSIRAN!$B$5:$C$7,2),"")</f>
        <v/>
      </c>
      <c r="G16" s="55"/>
    </row>
    <row r="17" spans="1:7" ht="39.950000000000003" customHeight="1">
      <c r="A17" s="54"/>
      <c r="B17" s="393"/>
      <c r="C17" s="150" t="s">
        <v>34</v>
      </c>
      <c r="D17" s="148" t="str">
        <f>IF($L$6=2,VLOOKUP($L$7,BM!$A$8:$AX$47,COLUMN(BM!AQ$8),FALSE),"")</f>
        <v/>
      </c>
      <c r="E17" s="152" t="str">
        <f t="shared" si="0"/>
        <v>Sila isi tafsiran berdasarkan pemerhatian guru</v>
      </c>
      <c r="F17" s="150" t="str">
        <f>IFERROR(VLOOKUP(D17,TAFSIRAN!$B$11:$C$13,2),"")</f>
        <v/>
      </c>
      <c r="G17" s="55"/>
    </row>
    <row r="18" spans="1:7" ht="39.950000000000003" customHeight="1">
      <c r="A18" s="54"/>
      <c r="B18" s="393"/>
      <c r="C18" s="150" t="s">
        <v>35</v>
      </c>
      <c r="D18" s="148" t="str">
        <f>IF($L$6=2,VLOOKUP($L$7,BM!$A$8:$AX$47,COLUMN(BM!AT$8),FALSE),"")</f>
        <v/>
      </c>
      <c r="E18" s="152" t="str">
        <f t="shared" si="0"/>
        <v>Sila isi tafsiran berdasarkan pemerhatian guru</v>
      </c>
      <c r="F18" s="150" t="str">
        <f>IFERROR(VLOOKUP(D18,TAFSIRAN!$B$17:$C$19,2),"")</f>
        <v/>
      </c>
      <c r="G18" s="55"/>
    </row>
    <row r="19" spans="1:7" ht="39.950000000000003" customHeight="1">
      <c r="A19" s="54"/>
      <c r="B19" s="393" t="s">
        <v>160</v>
      </c>
      <c r="C19" s="150" t="s">
        <v>370</v>
      </c>
      <c r="D19" s="148" t="str">
        <f>IF($L$6=2,VLOOKUP($L$7,BI!$A$8:$AX$47,COLUMN(BI!AJ$8),FALSE),"")</f>
        <v/>
      </c>
      <c r="E19" s="152" t="str">
        <f t="shared" si="0"/>
        <v>Sila isi tafsiran berdasarkan pemerhatian guru</v>
      </c>
      <c r="F19" s="150" t="str">
        <f>IFERROR(VLOOKUP(D19,TAFSIRAN!$B$24:$C$26,2),"")</f>
        <v/>
      </c>
      <c r="G19" s="55"/>
    </row>
    <row r="20" spans="1:7" ht="39.950000000000003" customHeight="1">
      <c r="A20" s="54"/>
      <c r="B20" s="393"/>
      <c r="C20" s="150" t="s">
        <v>371</v>
      </c>
      <c r="D20" s="148" t="str">
        <f>IF($L$6=2,VLOOKUP($L$7,BI!A8:AX47,COLUMN(BI!AM$8),FALSE),"")</f>
        <v/>
      </c>
      <c r="E20" s="152" t="str">
        <f t="shared" si="0"/>
        <v>Sila isi tafsiran berdasarkan pemerhatian guru</v>
      </c>
      <c r="F20" s="150" t="str">
        <f>IFERROR(VLOOKUP(D20,TAFSIRAN!$B$30:$C$32,2),"")</f>
        <v/>
      </c>
      <c r="G20" s="55"/>
    </row>
    <row r="21" spans="1:7" ht="39.950000000000003" customHeight="1">
      <c r="A21" s="54"/>
      <c r="B21" s="393"/>
      <c r="C21" s="150" t="s">
        <v>372</v>
      </c>
      <c r="D21" s="148" t="str">
        <f>IF($L$6=2,VLOOKUP($L$7,BI!$A$8:$AX$47,COLUMN(BI!AP$8),FALSE),"")</f>
        <v/>
      </c>
      <c r="E21" s="152" t="str">
        <f t="shared" si="0"/>
        <v>Sila isi tafsiran berdasarkan pemerhatian guru</v>
      </c>
      <c r="F21" s="150" t="str">
        <f>IFERROR(VLOOKUP(D21,TAFSIRAN!$B$36:$C$38,2),"")</f>
        <v/>
      </c>
      <c r="G21" s="55"/>
    </row>
    <row r="22" spans="1:7" ht="39.950000000000003" customHeight="1">
      <c r="A22" s="54"/>
      <c r="B22" s="393" t="s">
        <v>161</v>
      </c>
      <c r="C22" s="149" t="s">
        <v>33</v>
      </c>
      <c r="D22" s="148" t="str">
        <f>IF($L$6=2,VLOOKUP($L$7,BC!$A$8:$AX$47,COLUMN(BC!AJ$8),FALSE),"")</f>
        <v/>
      </c>
      <c r="E22" s="152" t="str">
        <f t="shared" si="0"/>
        <v>Sila isi tafsiran berdasarkan pemerhatian guru</v>
      </c>
      <c r="F22" s="150" t="str">
        <f>IFERROR(VLOOKUP(D22,TAFSIRAN!$B$43:$C$45,2),"")</f>
        <v/>
      </c>
      <c r="G22" s="55"/>
    </row>
    <row r="23" spans="1:7" ht="39.950000000000003" customHeight="1">
      <c r="A23" s="54"/>
      <c r="B23" s="393"/>
      <c r="C23" s="150" t="s">
        <v>34</v>
      </c>
      <c r="D23" s="148" t="str">
        <f>IF($L$6=2,VLOOKUP($L$7,BC!$A$8:$AX$47,COLUMN(BC!AM$8),FALSE),"")</f>
        <v/>
      </c>
      <c r="E23" s="152" t="str">
        <f t="shared" si="0"/>
        <v>Sila isi tafsiran berdasarkan pemerhatian guru</v>
      </c>
      <c r="F23" s="150" t="str">
        <f>IFERROR(VLOOKUP(D23,TAFSIRAN!$B$49:$C$51,2),"")</f>
        <v/>
      </c>
      <c r="G23" s="55"/>
    </row>
    <row r="24" spans="1:7" ht="39.950000000000003" customHeight="1">
      <c r="A24" s="54"/>
      <c r="B24" s="393"/>
      <c r="C24" s="150" t="s">
        <v>35</v>
      </c>
      <c r="D24" s="148" t="str">
        <f>IF($L$6=2,VLOOKUP($L$7,BC!$A$8:$AX$47,COLUMN(BC!AP$8),FALSE),"")</f>
        <v/>
      </c>
      <c r="E24" s="152" t="str">
        <f t="shared" si="0"/>
        <v>Sila isi tafsiran berdasarkan pemerhatian guru</v>
      </c>
      <c r="F24" s="150" t="str">
        <f>IFERROR(VLOOKUP(D24,TAFSIRAN!$B$55:$C$57,2),"")</f>
        <v/>
      </c>
      <c r="G24" s="55"/>
    </row>
    <row r="25" spans="1:7" ht="39.950000000000003" customHeight="1">
      <c r="A25" s="54"/>
      <c r="B25" s="393" t="s">
        <v>304</v>
      </c>
      <c r="C25" s="149" t="s">
        <v>33</v>
      </c>
      <c r="D25" s="148" t="str">
        <f>IF($L$6=2,VLOOKUP($L$7,BT!$A$8:$AX$47,COLUMN(BT!AJ$8),FALSE),"")</f>
        <v/>
      </c>
      <c r="E25" s="152" t="str">
        <f t="shared" si="0"/>
        <v>Sila isi tafsiran berdasarkan pemerhatian guru</v>
      </c>
      <c r="F25" s="150" t="str">
        <f>IFERROR(VLOOKUP(D25,TAFSIRAN!$B$62:$C$64,2),"")</f>
        <v/>
      </c>
      <c r="G25" s="55"/>
    </row>
    <row r="26" spans="1:7" ht="39.950000000000003" customHeight="1">
      <c r="A26" s="54"/>
      <c r="B26" s="393"/>
      <c r="C26" s="150" t="s">
        <v>34</v>
      </c>
      <c r="D26" s="148" t="str">
        <f>IF($L$6=2,VLOOKUP($L$7,BT!$A$8:$AX$47,COLUMN(BT!AM$8),FALSE),"")</f>
        <v/>
      </c>
      <c r="E26" s="152" t="str">
        <f t="shared" si="0"/>
        <v>Sila isi tafsiran berdasarkan pemerhatian guru</v>
      </c>
      <c r="F26" s="150" t="str">
        <f>IFERROR(VLOOKUP(D26,TAFSIRAN!$B$68:$C$70,2),"")</f>
        <v/>
      </c>
      <c r="G26" s="55"/>
    </row>
    <row r="27" spans="1:7" ht="39.950000000000003" customHeight="1">
      <c r="A27" s="54"/>
      <c r="B27" s="393"/>
      <c r="C27" s="150" t="s">
        <v>35</v>
      </c>
      <c r="D27" s="148" t="str">
        <f>IF($L$6=2,VLOOKUP($L$7,BT!$A$8:$AX$47,COLUMN(BT!AP$8),FALSE),"")</f>
        <v/>
      </c>
      <c r="E27" s="152" t="str">
        <f t="shared" si="0"/>
        <v>Sila isi tafsiran berdasarkan pemerhatian guru</v>
      </c>
      <c r="F27" s="150" t="str">
        <f>IFERROR(VLOOKUP(D27,TAFSIRAN!$B$74:$C$76,2),"")</f>
        <v/>
      </c>
      <c r="G27" s="55"/>
    </row>
    <row r="28" spans="1:7" ht="75" customHeight="1">
      <c r="A28" s="54"/>
      <c r="B28" s="394" t="s">
        <v>163</v>
      </c>
      <c r="C28" s="150" t="s">
        <v>67</v>
      </c>
      <c r="D28" s="148" t="str">
        <f>IF($L$6=2,VLOOKUP($L$7,PI!$A$9:$CR$48,COLUMN(PI!BY$9),FALSE),"")</f>
        <v/>
      </c>
      <c r="E28" s="152" t="str">
        <f t="shared" si="0"/>
        <v>Sila isi tafsiran berdasarkan pemerhatian guru</v>
      </c>
      <c r="F28" s="150" t="str">
        <f>IFERROR(VLOOKUP(D28,TAFSIRAN!$B$81:$C$83,2),"")</f>
        <v/>
      </c>
      <c r="G28" s="55"/>
    </row>
    <row r="29" spans="1:7" ht="61.5" customHeight="1">
      <c r="A29" s="54"/>
      <c r="B29" s="395"/>
      <c r="C29" s="150" t="s">
        <v>72</v>
      </c>
      <c r="D29" s="148" t="str">
        <f>IF($L$6=2,VLOOKUP($L$7,PI!$A$9:$CR$48,COLUMN(PI!CB$9),FALSE),"")</f>
        <v/>
      </c>
      <c r="E29" s="152" t="str">
        <f t="shared" si="0"/>
        <v>Sila isi tafsiran berdasarkan pemerhatian guru</v>
      </c>
      <c r="F29" s="150" t="str">
        <f>IFERROR(VLOOKUP(D29,TAFSIRAN!$B$87:$C$89,2),"")</f>
        <v/>
      </c>
      <c r="G29" s="55"/>
    </row>
    <row r="30" spans="1:7" ht="50.1" customHeight="1">
      <c r="A30" s="54"/>
      <c r="B30" s="395"/>
      <c r="C30" s="150" t="s">
        <v>75</v>
      </c>
      <c r="D30" s="148" t="str">
        <f>IF($L$6=2,VLOOKUP($L$7,PI!$A$9:$CR$48,COLUMN(PI!CE$9),FALSE),"")</f>
        <v/>
      </c>
      <c r="E30" s="152" t="str">
        <f t="shared" si="0"/>
        <v>Sila isi tafsiran berdasarkan pemerhatian guru</v>
      </c>
      <c r="F30" s="150" t="str">
        <f>IFERROR(VLOOKUP(D30,TAFSIRAN!$B$93:$C$95,2),"")</f>
        <v/>
      </c>
      <c r="G30" s="55"/>
    </row>
    <row r="31" spans="1:7" ht="50.1" customHeight="1">
      <c r="A31" s="54"/>
      <c r="B31" s="395"/>
      <c r="C31" s="150" t="s">
        <v>76</v>
      </c>
      <c r="D31" s="148" t="str">
        <f>IF($L$6=2,VLOOKUP($L$7,PI!$A$9:$CR$48,COLUMN(PI!CH$9),FALSE),"")</f>
        <v/>
      </c>
      <c r="E31" s="152" t="str">
        <f t="shared" si="0"/>
        <v>Sila isi tafsiran berdasarkan pemerhatian guru</v>
      </c>
      <c r="F31" s="150" t="str">
        <f>IFERROR(VLOOKUP(D31,TAFSIRAN!$B$99:$C$101,2),"")</f>
        <v/>
      </c>
      <c r="G31" s="55"/>
    </row>
    <row r="32" spans="1:7" ht="50.1" customHeight="1">
      <c r="A32" s="54"/>
      <c r="B32" s="395"/>
      <c r="C32" s="150" t="s">
        <v>77</v>
      </c>
      <c r="D32" s="148" t="str">
        <f>IF($L$6=2,VLOOKUP($L$7,PI!$A$9:$CR$48,COLUMN(PI!CK$9),FALSE),"")</f>
        <v/>
      </c>
      <c r="E32" s="152" t="str">
        <f t="shared" si="0"/>
        <v>Sila isi tafsiran berdasarkan pemerhatian guru</v>
      </c>
      <c r="F32" s="150" t="str">
        <f>IFERROR(VLOOKUP(D32,TAFSIRAN!$B$105:$C$107,2),"")</f>
        <v/>
      </c>
      <c r="G32" s="55"/>
    </row>
    <row r="33" spans="1:7" ht="50.1" customHeight="1">
      <c r="A33" s="54"/>
      <c r="B33" s="396"/>
      <c r="C33" s="150" t="s">
        <v>78</v>
      </c>
      <c r="D33" s="148" t="str">
        <f>IF($L$6=2,VLOOKUP($L$7,PI!$A$9:$CR$48,COLUMN(PI!CN$9),FALSE),"")</f>
        <v/>
      </c>
      <c r="E33" s="152" t="str">
        <f t="shared" si="0"/>
        <v>Sila isi tafsiran berdasarkan pemerhatian guru</v>
      </c>
      <c r="F33" s="150" t="str">
        <f>IFERROR(VLOOKUP(D33,TAFSIRAN!$B$111:$C$113,2),"")</f>
        <v/>
      </c>
      <c r="G33" s="55"/>
    </row>
    <row r="34" spans="1:7" ht="81.75" customHeight="1">
      <c r="A34" s="54"/>
      <c r="B34" s="385" t="s">
        <v>164</v>
      </c>
      <c r="C34" s="386"/>
      <c r="D34" s="148" t="str">
        <f>IF($L$6=2,VLOOKUP($L$7,PM!$A$9:$BB$48,COLUMN(PM!AX$9),FALSE),"")</f>
        <v/>
      </c>
      <c r="E34" s="152" t="str">
        <f t="shared" si="0"/>
        <v>Sila isi tafsiran berdasarkan pemerhatian guru</v>
      </c>
      <c r="F34" s="150" t="str">
        <f>IFERROR(VLOOKUP(D34,TAFSIRAN!$B$119:$C$121,2),"")</f>
        <v/>
      </c>
      <c r="G34" s="55"/>
    </row>
    <row r="35" spans="1:7" ht="87" customHeight="1">
      <c r="A35" s="54"/>
      <c r="B35" s="385" t="s">
        <v>165</v>
      </c>
      <c r="C35" s="386"/>
      <c r="D35" s="148" t="str">
        <f>IF($L$6=2,VLOOKUP($L$7,KD!$A$9:$AP$48,COLUMN(KD!AL$9),FALSE),"")</f>
        <v/>
      </c>
      <c r="E35" s="152" t="str">
        <f t="shared" si="0"/>
        <v>Sila isi tafsiran berdasarkan pemerhatian guru</v>
      </c>
      <c r="F35" s="150" t="str">
        <f>IFERROR(VLOOKUP(D35,TAFSIRAN!$B$126:$C$128,2),"")</f>
        <v/>
      </c>
      <c r="G35" s="55"/>
    </row>
    <row r="36" spans="1:7" ht="39.950000000000003" customHeight="1">
      <c r="A36" s="54"/>
      <c r="B36" s="389" t="s">
        <v>324</v>
      </c>
      <c r="C36" s="151" t="s">
        <v>90</v>
      </c>
      <c r="D36" s="148" t="str">
        <f>IF($L$6=2,VLOOKUP($L$7,FK!$A$9:$BX$48,COLUMN(FK!BE$9),FALSE),"")</f>
        <v/>
      </c>
      <c r="E36" s="152" t="str">
        <f t="shared" si="0"/>
        <v>Sila isi tafsiran berdasarkan pemerhatian guru</v>
      </c>
      <c r="F36" s="150" t="str">
        <f>IFERROR(VLOOKUP(D36,TAFSIRAN!$B$133:$C$135,2),"")</f>
        <v/>
      </c>
      <c r="G36" s="55"/>
    </row>
    <row r="37" spans="1:7" ht="39.950000000000003" customHeight="1">
      <c r="A37" s="54"/>
      <c r="B37" s="390"/>
      <c r="C37" s="151" t="s">
        <v>91</v>
      </c>
      <c r="D37" s="148" t="str">
        <f>IF($L$6=2,VLOOKUP($L$7,FK!$A$9:$BX$48,COLUMN(FK!BH$9),FALSE),"")</f>
        <v/>
      </c>
      <c r="E37" s="152" t="str">
        <f t="shared" si="0"/>
        <v>Sila isi tafsiran berdasarkan pemerhatian guru</v>
      </c>
      <c r="F37" s="150" t="str">
        <f>IFERROR(VLOOKUP(D37,TAFSIRAN!$B$139:$C$141,2),"")</f>
        <v/>
      </c>
      <c r="G37" s="55"/>
    </row>
    <row r="38" spans="1:7" ht="39.950000000000003" customHeight="1">
      <c r="A38" s="54"/>
      <c r="B38" s="390"/>
      <c r="C38" s="151" t="s">
        <v>365</v>
      </c>
      <c r="D38" s="148" t="str">
        <f>IF($L$6=2,VLOOKUP($L$7,FK!$A$9:$BX$48,COLUMN(FK!BK$9),FALSE),"")</f>
        <v/>
      </c>
      <c r="E38" s="152" t="str">
        <f t="shared" si="0"/>
        <v>Sila isi tafsiran berdasarkan pemerhatian guru</v>
      </c>
      <c r="F38" s="150" t="str">
        <f>IFERROR(VLOOKUP(D38,TAFSIRAN!$B$145:$C$147,2),"")</f>
        <v/>
      </c>
      <c r="G38" s="55"/>
    </row>
    <row r="39" spans="1:7" ht="39.950000000000003" customHeight="1">
      <c r="A39" s="54"/>
      <c r="B39" s="390"/>
      <c r="C39" s="151" t="s">
        <v>93</v>
      </c>
      <c r="D39" s="148" t="str">
        <f>IF($L$6=2,VLOOKUP($L$7,FK!$A$9:$BX$48,COLUMN(FK!BN$9),FALSE),"")</f>
        <v/>
      </c>
      <c r="E39" s="152" t="str">
        <f t="shared" si="0"/>
        <v>Sila isi tafsiran berdasarkan pemerhatian guru</v>
      </c>
      <c r="F39" s="150" t="str">
        <f>IFERROR(VLOOKUP(D39,TAFSIRAN!$B$151:$C$153,2),"")</f>
        <v/>
      </c>
      <c r="G39" s="55"/>
    </row>
    <row r="40" spans="1:7" ht="49.5" customHeight="1">
      <c r="A40" s="54"/>
      <c r="B40" s="390"/>
      <c r="C40" s="151" t="s">
        <v>369</v>
      </c>
      <c r="D40" s="148" t="str">
        <f>IF($L$6=2,VLOOKUP($L$7,FK!$A$9:$BX$48,COLUMN(FK!BQ$9),FALSE),"")</f>
        <v/>
      </c>
      <c r="E40" s="152" t="str">
        <f t="shared" si="0"/>
        <v>Sila isi tafsiran berdasarkan pemerhatian guru</v>
      </c>
      <c r="F40" s="150" t="str">
        <f>IFERROR(VLOOKUP(D40,TAFSIRAN!$B$157:$C$159,2),"")</f>
        <v/>
      </c>
      <c r="G40" s="55"/>
    </row>
    <row r="41" spans="1:7" ht="39.950000000000003" customHeight="1">
      <c r="A41" s="54"/>
      <c r="B41" s="391"/>
      <c r="C41" s="151" t="s">
        <v>95</v>
      </c>
      <c r="D41" s="148" t="str">
        <f>IF($L$6=2,VLOOKUP($L$7,FK!$A$9:$BX$48,COLUMN(FK!BT$9),FALSE),"")</f>
        <v/>
      </c>
      <c r="E41" s="152" t="str">
        <f>IF($L$6=2,"","Sila isi tafsiran berdasarkan pemerhatian guru")</f>
        <v>Sila isi tafsiran berdasarkan pemerhatian guru</v>
      </c>
      <c r="F41" s="150" t="str">
        <f>IFERROR(VLOOKUP(D41,TAFSIRAN!$B$163:$C$165,2),"")</f>
        <v/>
      </c>
      <c r="G41" s="55"/>
    </row>
    <row r="42" spans="1:7" ht="61.5" customHeight="1">
      <c r="A42" s="54"/>
      <c r="B42" s="392" t="s">
        <v>166</v>
      </c>
      <c r="C42" s="151" t="s">
        <v>104</v>
      </c>
      <c r="D42" s="148" t="str">
        <f>IF($L$6=2,VLOOKUP($L$7,KE!$A$8:$AN$47,COLUMN(KE!AG$8),FALSE),"")</f>
        <v/>
      </c>
      <c r="E42" s="152" t="str">
        <f t="shared" si="0"/>
        <v>Sila isi tafsiran berdasarkan pemerhatian guru</v>
      </c>
      <c r="F42" s="150" t="str">
        <f>IFERROR(VLOOKUP(D42,TAFSIRAN!$B$170:$C$172,2),"")</f>
        <v/>
      </c>
      <c r="G42" s="55"/>
    </row>
    <row r="43" spans="1:7" ht="60.75" customHeight="1">
      <c r="A43" s="54"/>
      <c r="B43" s="392"/>
      <c r="C43" s="151" t="s">
        <v>105</v>
      </c>
      <c r="D43" s="148" t="str">
        <f>IF($L$6=2,VLOOKUP($L$7,KE!$A$8:$AN$47,COLUMN(KE!AJ$8),FALSE),"")</f>
        <v/>
      </c>
      <c r="E43" s="152" t="str">
        <f t="shared" si="0"/>
        <v>Sila isi tafsiran berdasarkan pemerhatian guru</v>
      </c>
      <c r="F43" s="150" t="str">
        <f>IFERROR(VLOOKUP(D43,TAFSIRAN!$B$176:$C$178,2),"")</f>
        <v/>
      </c>
      <c r="G43" s="55"/>
    </row>
    <row r="44" spans="1:7" ht="133.5" customHeight="1">
      <c r="A44" s="54"/>
      <c r="B44" s="389" t="s">
        <v>167</v>
      </c>
      <c r="C44" s="151" t="s">
        <v>433</v>
      </c>
      <c r="D44" s="148" t="str">
        <f>IF($L$6=2,VLOOKUP($L$7,SA!$A$8:$AR$47,COLUMN(SA!AK$8),FALSE),"")</f>
        <v/>
      </c>
      <c r="E44" s="152" t="str">
        <f t="shared" si="0"/>
        <v>Sila isi tafsiran berdasarkan pemerhatian guru</v>
      </c>
      <c r="F44" s="150" t="str">
        <f>IFERROR(VLOOKUP(D44,TAFSIRAN!$B$183:$C$185,2),"")</f>
        <v/>
      </c>
      <c r="G44" s="55"/>
    </row>
    <row r="45" spans="1:7" ht="45" customHeight="1">
      <c r="A45" s="54"/>
      <c r="B45" s="391"/>
      <c r="C45" s="151" t="s">
        <v>112</v>
      </c>
      <c r="D45" s="148" t="str">
        <f>IF($L$6=2,VLOOKUP($L$7,SA!$A$8:$AR$47,COLUMN(SA!AN$8),FALSE),"")</f>
        <v/>
      </c>
      <c r="E45" s="152" t="str">
        <f t="shared" si="0"/>
        <v>Sila isi tafsiran berdasarkan pemerhatian guru</v>
      </c>
      <c r="F45" s="150" t="str">
        <f>IFERROR(VLOOKUP(D45,TAFSIRAN!$B$189:$C$191,2),"")</f>
        <v/>
      </c>
      <c r="G45" s="55"/>
    </row>
    <row r="46" spans="1:7" ht="100.5" customHeight="1">
      <c r="A46" s="54"/>
      <c r="B46" s="389" t="s">
        <v>168</v>
      </c>
      <c r="C46" s="151" t="s">
        <v>367</v>
      </c>
      <c r="D46" s="148" t="str">
        <f>IF($L$6=2,VLOOKUP($L$7,MA!$A$9:$CV$48,COLUMN(MA!CC$9),FALSE),"")</f>
        <v/>
      </c>
      <c r="E46" s="152" t="str">
        <f t="shared" si="0"/>
        <v>Sila isi tafsiran berdasarkan pemerhatian guru</v>
      </c>
      <c r="F46" s="150" t="str">
        <f>IFERROR(VLOOKUP(D46,TAFSIRAN!$B$197:$C$199,2),"")</f>
        <v/>
      </c>
      <c r="G46" s="55"/>
    </row>
    <row r="47" spans="1:7" ht="92.25" customHeight="1">
      <c r="A47" s="54"/>
      <c r="B47" s="390"/>
      <c r="C47" s="151" t="s">
        <v>120</v>
      </c>
      <c r="D47" s="148" t="str">
        <f>IF($L$6=2,VLOOKUP($L$7,MA!$A$9:$CV$48,COLUMN(MA!CF$9),FALSE),"")</f>
        <v/>
      </c>
      <c r="E47" s="152" t="str">
        <f t="shared" si="0"/>
        <v>Sila isi tafsiran berdasarkan pemerhatian guru</v>
      </c>
      <c r="F47" s="150" t="str">
        <f>IFERROR(VLOOKUP(D47,TAFSIRAN!$B$203:$C$205,2),"")</f>
        <v/>
      </c>
      <c r="G47" s="55"/>
    </row>
    <row r="48" spans="1:7" ht="45" customHeight="1">
      <c r="A48" s="54"/>
      <c r="B48" s="390"/>
      <c r="C48" s="151" t="s">
        <v>121</v>
      </c>
      <c r="D48" s="148" t="str">
        <f>IF($L$6=2,VLOOKUP($L$7,MA!$A$9:$CV$48,COLUMN(MA!CI$9),FALSE),"")</f>
        <v/>
      </c>
      <c r="E48" s="152" t="str">
        <f t="shared" si="0"/>
        <v>Sila isi tafsiran berdasarkan pemerhatian guru</v>
      </c>
      <c r="F48" s="150" t="str">
        <f>IFERROR(VLOOKUP(D48,TAFSIRAN!$B$209:$C$211,2),"")</f>
        <v/>
      </c>
      <c r="G48" s="55"/>
    </row>
    <row r="49" spans="1:7" ht="57.75" customHeight="1">
      <c r="A49" s="54"/>
      <c r="B49" s="390"/>
      <c r="C49" s="151" t="s">
        <v>122</v>
      </c>
      <c r="D49" s="148" t="str">
        <f>IF($L$6=2,VLOOKUP($L$7,MA!$A$9:$CV$48,COLUMN(MA!CL$9),FALSE),"")</f>
        <v/>
      </c>
      <c r="E49" s="152" t="str">
        <f t="shared" si="0"/>
        <v>Sila isi tafsiran berdasarkan pemerhatian guru</v>
      </c>
      <c r="F49" s="150" t="str">
        <f>IFERROR(VLOOKUP(D49,TAFSIRAN!$B$215:$C$217,2),"")</f>
        <v/>
      </c>
      <c r="G49" s="55"/>
    </row>
    <row r="50" spans="1:7" ht="55.5" customHeight="1">
      <c r="A50" s="54"/>
      <c r="B50" s="390"/>
      <c r="C50" s="151" t="s">
        <v>123</v>
      </c>
      <c r="D50" s="148" t="str">
        <f>IF($L$6=2,VLOOKUP($L$7,MA!$A$9:$CV$48,COLUMN(MA!CO$9),FALSE),"")</f>
        <v/>
      </c>
      <c r="E50" s="152" t="str">
        <f t="shared" si="0"/>
        <v>Sila isi tafsiran berdasarkan pemerhatian guru</v>
      </c>
      <c r="F50" s="150" t="str">
        <f>IFERROR(VLOOKUP(D50,TAFSIRAN!$B$221:$C$223,2),"")</f>
        <v/>
      </c>
      <c r="G50" s="55"/>
    </row>
    <row r="51" spans="1:7" ht="63.75" customHeight="1">
      <c r="A51" s="54"/>
      <c r="B51" s="391"/>
      <c r="C51" s="151" t="s">
        <v>124</v>
      </c>
      <c r="D51" s="148" t="str">
        <f>IF($L$6=2,VLOOKUP($L$7,MA!$A$9:$CV$48,COLUMN(MA!CR$9),FALSE),"")</f>
        <v/>
      </c>
      <c r="E51" s="152" t="str">
        <f t="shared" si="0"/>
        <v>Sila isi tafsiran berdasarkan pemerhatian guru</v>
      </c>
      <c r="F51" s="150" t="str">
        <f>IFERROR(VLOOKUP(D51,TAFSIRAN!$B$227:$C$229,2),"")</f>
        <v/>
      </c>
      <c r="G51" s="55"/>
    </row>
    <row r="52" spans="1:7" ht="126" customHeight="1">
      <c r="A52" s="54"/>
      <c r="B52" s="385" t="s">
        <v>227</v>
      </c>
      <c r="C52" s="386"/>
      <c r="D52" s="148" t="str">
        <f>IF($L$6=2,VLOOKUP($L$7,KM!$A$9:$AP$48,COLUMN(KM!AL$9),FALSE),"")</f>
        <v/>
      </c>
      <c r="E52" s="152" t="str">
        <f t="shared" si="0"/>
        <v>Sila isi tafsiran berdasarkan pemerhatian guru</v>
      </c>
      <c r="F52" s="150" t="str">
        <f>IFERROR(VLOOKUP(D52,TAFSIRAN!$B$234:$C$236,2),"")</f>
        <v/>
      </c>
      <c r="G52" s="54"/>
    </row>
    <row r="53" spans="1:7" s="117" customFormat="1" ht="15.75">
      <c r="A53" s="54"/>
      <c r="B53" s="54"/>
      <c r="C53" s="54"/>
      <c r="D53" s="54"/>
      <c r="E53" s="54"/>
      <c r="F53" s="54"/>
      <c r="G53" s="54"/>
    </row>
    <row r="54" spans="1:7" ht="15.75">
      <c r="A54" s="118"/>
      <c r="B54" s="119" t="s">
        <v>382</v>
      </c>
      <c r="C54" s="118"/>
      <c r="D54" s="118"/>
      <c r="E54" s="118"/>
      <c r="F54" s="118"/>
      <c r="G54" s="118"/>
    </row>
    <row r="55" spans="1:7">
      <c r="A55" s="118"/>
      <c r="B55" s="376"/>
      <c r="C55" s="377"/>
      <c r="D55" s="377"/>
      <c r="E55" s="377"/>
      <c r="F55" s="378"/>
      <c r="G55" s="118"/>
    </row>
    <row r="56" spans="1:7">
      <c r="A56" s="118"/>
      <c r="B56" s="379"/>
      <c r="C56" s="380"/>
      <c r="D56" s="380"/>
      <c r="E56" s="380"/>
      <c r="F56" s="381"/>
      <c r="G56" s="118"/>
    </row>
    <row r="57" spans="1:7">
      <c r="A57" s="118"/>
      <c r="B57" s="379"/>
      <c r="C57" s="380"/>
      <c r="D57" s="380"/>
      <c r="E57" s="380"/>
      <c r="F57" s="381"/>
      <c r="G57" s="118"/>
    </row>
    <row r="58" spans="1:7">
      <c r="A58" s="118"/>
      <c r="B58" s="379"/>
      <c r="C58" s="380"/>
      <c r="D58" s="380"/>
      <c r="E58" s="380"/>
      <c r="F58" s="381"/>
      <c r="G58" s="118"/>
    </row>
    <row r="59" spans="1:7">
      <c r="A59" s="118"/>
      <c r="B59" s="379"/>
      <c r="C59" s="380"/>
      <c r="D59" s="380"/>
      <c r="E59" s="380"/>
      <c r="F59" s="381"/>
      <c r="G59" s="118"/>
    </row>
    <row r="60" spans="1:7">
      <c r="A60" s="118"/>
      <c r="B60" s="379"/>
      <c r="C60" s="380"/>
      <c r="D60" s="380"/>
      <c r="E60" s="380"/>
      <c r="F60" s="381"/>
      <c r="G60" s="118"/>
    </row>
    <row r="61" spans="1:7">
      <c r="A61" s="118"/>
      <c r="B61" s="382"/>
      <c r="C61" s="383"/>
      <c r="D61" s="383"/>
      <c r="E61" s="383"/>
      <c r="F61" s="384"/>
      <c r="G61" s="118"/>
    </row>
    <row r="62" spans="1:7">
      <c r="A62" s="118"/>
      <c r="B62" s="118"/>
      <c r="C62" s="118"/>
      <c r="D62" s="118"/>
      <c r="E62" s="118"/>
      <c r="F62" s="118"/>
      <c r="G62" s="118"/>
    </row>
    <row r="63" spans="1:7">
      <c r="A63" s="118"/>
      <c r="B63" s="118"/>
      <c r="C63" s="118"/>
      <c r="D63" s="118"/>
      <c r="E63" s="118"/>
      <c r="F63" s="118"/>
      <c r="G63" s="118"/>
    </row>
    <row r="64" spans="1:7">
      <c r="A64" s="118"/>
      <c r="B64" s="118"/>
      <c r="C64" s="118"/>
      <c r="D64" s="118"/>
      <c r="E64" s="118"/>
      <c r="F64" s="118"/>
      <c r="G64" s="118"/>
    </row>
    <row r="65" spans="1:7">
      <c r="A65" s="118"/>
      <c r="B65" s="118"/>
      <c r="C65" s="118"/>
      <c r="D65" s="118"/>
      <c r="E65" s="118"/>
      <c r="F65" s="118"/>
      <c r="G65" s="118"/>
    </row>
    <row r="66" spans="1:7">
      <c r="A66" s="118"/>
      <c r="B66" s="118" t="s">
        <v>383</v>
      </c>
      <c r="C66" s="118" t="s">
        <v>385</v>
      </c>
      <c r="D66" s="118"/>
      <c r="E66" s="118"/>
      <c r="F66" s="118"/>
      <c r="G66" s="118"/>
    </row>
    <row r="67" spans="1:7">
      <c r="A67" s="118"/>
      <c r="B67" s="118" t="s">
        <v>384</v>
      </c>
      <c r="C67" s="118" t="s">
        <v>386</v>
      </c>
      <c r="D67" s="118"/>
      <c r="E67" s="118"/>
      <c r="F67" s="118"/>
      <c r="G67" s="118"/>
    </row>
    <row r="68" spans="1:7">
      <c r="A68" s="118"/>
      <c r="B68" s="118"/>
      <c r="C68" s="118"/>
      <c r="D68" s="118"/>
      <c r="E68" s="118"/>
      <c r="F68" s="118"/>
      <c r="G68" s="118"/>
    </row>
    <row r="69" spans="1:7">
      <c r="A69" s="118"/>
      <c r="B69" s="118"/>
      <c r="C69" s="118"/>
      <c r="D69" s="118"/>
      <c r="E69" s="118"/>
      <c r="F69" s="118"/>
      <c r="G69" s="118"/>
    </row>
    <row r="70" spans="1:7">
      <c r="A70" s="118"/>
      <c r="B70" s="118"/>
      <c r="C70" s="118"/>
      <c r="D70" s="118"/>
      <c r="E70" s="118"/>
      <c r="F70" s="118"/>
      <c r="G70" s="118"/>
    </row>
    <row r="71" spans="1:7">
      <c r="A71" s="118"/>
      <c r="B71" s="118" t="s">
        <v>385</v>
      </c>
      <c r="C71" s="118"/>
      <c r="D71" s="118"/>
      <c r="E71" s="118"/>
      <c r="F71" s="118"/>
      <c r="G71" s="118"/>
    </row>
    <row r="72" spans="1:7">
      <c r="A72" s="118"/>
      <c r="B72" s="118" t="s">
        <v>387</v>
      </c>
      <c r="C72" s="118"/>
      <c r="D72" s="118"/>
      <c r="E72" s="118"/>
      <c r="F72" s="118"/>
      <c r="G72" s="118"/>
    </row>
  </sheetData>
  <mergeCells count="14">
    <mergeCell ref="B55:F61"/>
    <mergeCell ref="B52:C52"/>
    <mergeCell ref="B2:F2"/>
    <mergeCell ref="B36:B41"/>
    <mergeCell ref="B42:B43"/>
    <mergeCell ref="B44:B45"/>
    <mergeCell ref="B19:B21"/>
    <mergeCell ref="B22:B24"/>
    <mergeCell ref="B25:B27"/>
    <mergeCell ref="B16:B18"/>
    <mergeCell ref="B28:B33"/>
    <mergeCell ref="B34:C34"/>
    <mergeCell ref="B35:C35"/>
    <mergeCell ref="B46:B51"/>
  </mergeCells>
  <pageMargins left="0.7" right="0.7" top="0.75" bottom="0.75" header="0.3" footer="0.3"/>
  <pageSetup scale="47" fitToHeight="0" orientation="landscape" horizontalDpi="200"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39942" r:id="rId4" name="Drop Down 6">
              <controlPr defaultSize="0" autoLine="0" autoPict="0">
                <anchor moveWithCells="1">
                  <from>
                    <xdr:col>5</xdr:col>
                    <xdr:colOff>57150</xdr:colOff>
                    <xdr:row>4</xdr:row>
                    <xdr:rowOff>171450</xdr:rowOff>
                  </from>
                  <to>
                    <xdr:col>5</xdr:col>
                    <xdr:colOff>4029075</xdr:colOff>
                    <xdr:row>5</xdr:row>
                    <xdr:rowOff>190500</xdr:rowOff>
                  </to>
                </anchor>
              </controlPr>
            </control>
          </mc:Choice>
        </mc:AlternateContent>
        <mc:AlternateContent xmlns:mc="http://schemas.openxmlformats.org/markup-compatibility/2006">
          <mc:Choice Requires="x14">
            <control shapeId="39943" r:id="rId5" name="Drop Down 7">
              <controlPr defaultSize="0" autoLine="0" autoPict="0">
                <anchor moveWithCells="1">
                  <from>
                    <xdr:col>5</xdr:col>
                    <xdr:colOff>57150</xdr:colOff>
                    <xdr:row>6</xdr:row>
                    <xdr:rowOff>19050</xdr:rowOff>
                  </from>
                  <to>
                    <xdr:col>5</xdr:col>
                    <xdr:colOff>4038600</xdr:colOff>
                    <xdr:row>7</xdr:row>
                    <xdr:rowOff>38100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N77"/>
  <sheetViews>
    <sheetView topLeftCell="A60" zoomScale="80" zoomScaleNormal="80" workbookViewId="0">
      <selection activeCell="O86" sqref="O86"/>
    </sheetView>
  </sheetViews>
  <sheetFormatPr defaultRowHeight="15" outlineLevelRow="1"/>
  <cols>
    <col min="1" max="1" width="36.85546875" customWidth="1"/>
    <col min="2" max="3" width="17.28515625" customWidth="1"/>
    <col min="4" max="4" width="9.42578125" bestFit="1" customWidth="1"/>
    <col min="5" max="5" width="8.7109375" customWidth="1"/>
    <col min="6" max="6" width="9" customWidth="1"/>
    <col min="7" max="7" width="9.42578125" bestFit="1" customWidth="1"/>
    <col min="8" max="8" width="10.85546875" customWidth="1"/>
    <col min="9" max="9" width="9.140625" customWidth="1"/>
    <col min="10" max="11" width="8.7109375" customWidth="1"/>
    <col min="12" max="12" width="9.5703125" customWidth="1"/>
    <col min="13" max="13" width="10.85546875" customWidth="1"/>
    <col min="14" max="14" width="10" customWidth="1"/>
    <col min="15" max="15" width="9" customWidth="1"/>
    <col min="16" max="16" width="10.85546875" customWidth="1"/>
    <col min="17" max="17" width="9.140625" customWidth="1"/>
    <col min="18" max="18" width="9" customWidth="1"/>
    <col min="19" max="19" width="8.7109375" customWidth="1"/>
    <col min="20" max="20" width="9.85546875" customWidth="1"/>
    <col min="21" max="21" width="10.7109375" customWidth="1"/>
    <col min="22" max="22" width="12.7109375" customWidth="1"/>
    <col min="23" max="23" width="19.7109375" customWidth="1"/>
    <col min="24" max="24" width="9.140625" customWidth="1"/>
    <col min="25" max="25" width="9.28515625" customWidth="1"/>
    <col min="26" max="26" width="10" customWidth="1"/>
    <col min="27" max="27" width="8.85546875" customWidth="1"/>
    <col min="28" max="28" width="9.28515625" customWidth="1"/>
    <col min="29" max="29" width="8.85546875" customWidth="1"/>
    <col min="30" max="30" width="9" customWidth="1"/>
    <col min="31" max="31" width="10.28515625" customWidth="1"/>
    <col min="32" max="32" width="10.5703125" customWidth="1"/>
    <col min="33" max="34" width="9.140625" customWidth="1"/>
    <col min="35" max="35" width="9" customWidth="1"/>
    <col min="36" max="36" width="9.140625" customWidth="1"/>
    <col min="37" max="37" width="9.28515625" customWidth="1"/>
    <col min="38" max="38" width="8.7109375" customWidth="1"/>
    <col min="39" max="39" width="10.85546875" customWidth="1"/>
    <col min="40" max="40" width="21.28515625" customWidth="1"/>
  </cols>
  <sheetData>
    <row r="1" spans="1:40" ht="30.75" customHeight="1">
      <c r="A1" s="427" t="s">
        <v>442</v>
      </c>
      <c r="B1" s="427"/>
      <c r="C1" s="427"/>
      <c r="D1" s="427"/>
      <c r="E1" s="427"/>
    </row>
    <row r="3" spans="1:40" ht="30" customHeight="1">
      <c r="A3" s="399" t="s">
        <v>306</v>
      </c>
      <c r="B3" s="400"/>
      <c r="C3" s="115"/>
      <c r="D3" s="419" t="s">
        <v>308</v>
      </c>
      <c r="E3" s="420"/>
      <c r="F3" s="420"/>
      <c r="G3" s="420"/>
      <c r="H3" s="420"/>
      <c r="I3" s="420"/>
      <c r="J3" s="420"/>
      <c r="K3" s="420"/>
      <c r="L3" s="420"/>
      <c r="M3" s="420"/>
      <c r="N3" s="420"/>
      <c r="O3" s="421"/>
      <c r="P3" s="419" t="s">
        <v>310</v>
      </c>
      <c r="Q3" s="420"/>
      <c r="R3" s="420"/>
      <c r="S3" s="420"/>
      <c r="T3" s="420"/>
      <c r="U3" s="420"/>
      <c r="V3" s="421"/>
      <c r="W3" s="413" t="s">
        <v>311</v>
      </c>
      <c r="X3" s="414" t="s">
        <v>312</v>
      </c>
      <c r="Y3" s="415"/>
      <c r="Z3" s="415"/>
      <c r="AA3" s="415"/>
      <c r="AB3" s="415"/>
      <c r="AC3" s="415"/>
      <c r="AD3" s="415"/>
      <c r="AE3" s="415"/>
      <c r="AF3" s="414" t="s">
        <v>315</v>
      </c>
      <c r="AG3" s="415"/>
      <c r="AH3" s="415"/>
      <c r="AI3" s="415"/>
      <c r="AJ3" s="415"/>
      <c r="AK3" s="415"/>
      <c r="AL3" s="415"/>
      <c r="AM3" s="416"/>
      <c r="AN3" s="413" t="s">
        <v>316</v>
      </c>
    </row>
    <row r="4" spans="1:40" ht="35.25" customHeight="1">
      <c r="A4" s="401"/>
      <c r="B4" s="402"/>
      <c r="C4" s="116"/>
      <c r="D4" s="407" t="s">
        <v>146</v>
      </c>
      <c r="E4" s="408"/>
      <c r="F4" s="408"/>
      <c r="G4" s="407" t="s">
        <v>160</v>
      </c>
      <c r="H4" s="408"/>
      <c r="I4" s="409"/>
      <c r="J4" s="422" t="s">
        <v>161</v>
      </c>
      <c r="K4" s="408"/>
      <c r="L4" s="409"/>
      <c r="M4" s="422" t="s">
        <v>162</v>
      </c>
      <c r="N4" s="408"/>
      <c r="O4" s="409"/>
      <c r="P4" s="422" t="s">
        <v>163</v>
      </c>
      <c r="Q4" s="423"/>
      <c r="R4" s="423"/>
      <c r="S4" s="423"/>
      <c r="T4" s="423"/>
      <c r="U4" s="424"/>
      <c r="V4" s="425" t="s">
        <v>164</v>
      </c>
      <c r="W4" s="413"/>
      <c r="X4" s="422" t="s">
        <v>313</v>
      </c>
      <c r="Y4" s="423"/>
      <c r="Z4" s="423"/>
      <c r="AA4" s="423"/>
      <c r="AB4" s="423"/>
      <c r="AC4" s="424"/>
      <c r="AD4" s="417" t="s">
        <v>314</v>
      </c>
      <c r="AE4" s="418"/>
      <c r="AF4" s="417" t="s">
        <v>167</v>
      </c>
      <c r="AG4" s="418"/>
      <c r="AH4" s="422" t="s">
        <v>168</v>
      </c>
      <c r="AI4" s="423"/>
      <c r="AJ4" s="423"/>
      <c r="AK4" s="423"/>
      <c r="AL4" s="423"/>
      <c r="AM4" s="424"/>
      <c r="AN4" s="413"/>
    </row>
    <row r="5" spans="1:40" ht="15" customHeight="1">
      <c r="A5" s="403"/>
      <c r="B5" s="404"/>
      <c r="C5" s="135"/>
      <c r="D5" s="108" t="s">
        <v>263</v>
      </c>
      <c r="E5" s="108" t="s">
        <v>264</v>
      </c>
      <c r="F5" s="108" t="s">
        <v>265</v>
      </c>
      <c r="G5" s="108" t="s">
        <v>337</v>
      </c>
      <c r="H5" s="108" t="s">
        <v>341</v>
      </c>
      <c r="I5" s="108" t="s">
        <v>339</v>
      </c>
      <c r="J5" s="108" t="s">
        <v>263</v>
      </c>
      <c r="K5" s="108" t="s">
        <v>264</v>
      </c>
      <c r="L5" s="108" t="s">
        <v>265</v>
      </c>
      <c r="M5" s="108" t="s">
        <v>263</v>
      </c>
      <c r="N5" s="108" t="s">
        <v>264</v>
      </c>
      <c r="O5" s="108" t="s">
        <v>265</v>
      </c>
      <c r="P5" s="108" t="s">
        <v>331</v>
      </c>
      <c r="Q5" s="108" t="s">
        <v>281</v>
      </c>
      <c r="R5" s="108" t="s">
        <v>282</v>
      </c>
      <c r="S5" s="109" t="s">
        <v>283</v>
      </c>
      <c r="T5" s="109" t="s">
        <v>284</v>
      </c>
      <c r="U5" s="109" t="s">
        <v>285</v>
      </c>
      <c r="V5" s="426"/>
      <c r="W5" s="413"/>
      <c r="X5" s="109" t="s">
        <v>291</v>
      </c>
      <c r="Y5" s="109" t="s">
        <v>290</v>
      </c>
      <c r="Z5" s="109" t="s">
        <v>292</v>
      </c>
      <c r="AA5" s="109" t="s">
        <v>293</v>
      </c>
      <c r="AB5" s="109" t="s">
        <v>94</v>
      </c>
      <c r="AC5" s="109" t="s">
        <v>294</v>
      </c>
      <c r="AD5" s="109" t="s">
        <v>295</v>
      </c>
      <c r="AE5" s="109" t="s">
        <v>296</v>
      </c>
      <c r="AF5" s="109" t="s">
        <v>297</v>
      </c>
      <c r="AG5" s="109" t="s">
        <v>14</v>
      </c>
      <c r="AH5" s="109" t="s">
        <v>298</v>
      </c>
      <c r="AI5" s="109" t="s">
        <v>299</v>
      </c>
      <c r="AJ5" s="109" t="s">
        <v>300</v>
      </c>
      <c r="AK5" s="109" t="s">
        <v>301</v>
      </c>
      <c r="AL5" s="109" t="s">
        <v>302</v>
      </c>
      <c r="AM5" s="109" t="s">
        <v>303</v>
      </c>
      <c r="AN5" s="413"/>
    </row>
    <row r="6" spans="1:40" s="56" customFormat="1" ht="30" customHeight="1" outlineLevel="1">
      <c r="A6" s="405" t="s">
        <v>307</v>
      </c>
      <c r="B6" s="405">
        <v>1</v>
      </c>
      <c r="C6" s="167" t="s">
        <v>388</v>
      </c>
      <c r="D6" s="205">
        <f>BM!AD49</f>
        <v>0</v>
      </c>
      <c r="E6" s="205">
        <f>BM!AG49</f>
        <v>0</v>
      </c>
      <c r="F6" s="205">
        <f>BM!AJ49</f>
        <v>0</v>
      </c>
      <c r="G6" s="205">
        <f>BI!Z49</f>
        <v>0</v>
      </c>
      <c r="H6" s="205">
        <f>BI!AC49</f>
        <v>0</v>
      </c>
      <c r="I6" s="205">
        <f>BI!AF49</f>
        <v>0</v>
      </c>
      <c r="J6" s="205">
        <f>BC!Z49</f>
        <v>0</v>
      </c>
      <c r="K6" s="205">
        <f>BC!AC49</f>
        <v>0</v>
      </c>
      <c r="L6" s="205">
        <f>BC!AF49</f>
        <v>0</v>
      </c>
      <c r="M6" s="205">
        <f>BT!Z49</f>
        <v>0</v>
      </c>
      <c r="N6" s="205">
        <f>BT!AC49</f>
        <v>0</v>
      </c>
      <c r="O6" s="205">
        <f>BT!AF49</f>
        <v>0</v>
      </c>
      <c r="P6" s="205">
        <f>IFERROR(PI!BF50,"")</f>
        <v>0</v>
      </c>
      <c r="Q6" s="205">
        <f>IFERROR(PI!BI50,"")</f>
        <v>0</v>
      </c>
      <c r="R6" s="205">
        <f>IFERROR(PI!BL50,"")</f>
        <v>0</v>
      </c>
      <c r="S6" s="205">
        <f>IFERROR(PI!BO50,"")</f>
        <v>0</v>
      </c>
      <c r="T6" s="205">
        <f>IFERROR(PI!BR50,"")</f>
        <v>0</v>
      </c>
      <c r="U6" s="205">
        <f>IFERROR(PI!BU50,"")</f>
        <v>0</v>
      </c>
      <c r="V6" s="205">
        <f>IFERROR(PM!AT50,"")</f>
        <v>0</v>
      </c>
      <c r="W6" s="205">
        <f>KD!AH50</f>
        <v>0</v>
      </c>
      <c r="X6" s="205">
        <f>FK!AL50</f>
        <v>0</v>
      </c>
      <c r="Y6" s="205">
        <f>FK!AO50</f>
        <v>0</v>
      </c>
      <c r="Z6" s="205">
        <f>FK!AR50</f>
        <v>0</v>
      </c>
      <c r="AA6" s="205">
        <f>FK!AU50</f>
        <v>0</v>
      </c>
      <c r="AB6" s="205">
        <f>FK!AX50</f>
        <v>0</v>
      </c>
      <c r="AC6" s="205">
        <f>FK!BA50</f>
        <v>0</v>
      </c>
      <c r="AD6" s="205">
        <f>KE!Z49</f>
        <v>0</v>
      </c>
      <c r="AE6" s="205">
        <f>KE!AC49</f>
        <v>0</v>
      </c>
      <c r="AF6" s="205">
        <f>SA!AD49</f>
        <v>0</v>
      </c>
      <c r="AG6" s="205">
        <f>SA!AG49</f>
        <v>0</v>
      </c>
      <c r="AH6" s="205">
        <f>MA!BJ50</f>
        <v>0</v>
      </c>
      <c r="AI6" s="205">
        <f>MA!BM50</f>
        <v>0</v>
      </c>
      <c r="AJ6" s="205">
        <f>MA!BP50</f>
        <v>0</v>
      </c>
      <c r="AK6" s="205">
        <f>MA!BS50</f>
        <v>0</v>
      </c>
      <c r="AL6" s="205">
        <f>MA!BV50</f>
        <v>0</v>
      </c>
      <c r="AM6" s="205">
        <f>MA!BY50</f>
        <v>0</v>
      </c>
      <c r="AN6" s="205">
        <f>KM!AH50</f>
        <v>0</v>
      </c>
    </row>
    <row r="7" spans="1:40" s="211" customFormat="1" ht="30" customHeight="1" outlineLevel="1">
      <c r="A7" s="410"/>
      <c r="B7" s="406"/>
      <c r="C7" s="209" t="s">
        <v>389</v>
      </c>
      <c r="D7" s="210" t="e">
        <f>BM!AD50</f>
        <v>#DIV/0!</v>
      </c>
      <c r="E7" s="210" t="e">
        <f>BM!AG50</f>
        <v>#DIV/0!</v>
      </c>
      <c r="F7" s="210" t="e">
        <f>BM!AJ50</f>
        <v>#DIV/0!</v>
      </c>
      <c r="G7" s="210" t="e">
        <f>BI!Z50</f>
        <v>#DIV/0!</v>
      </c>
      <c r="H7" s="210" t="e">
        <f>BI!AC50</f>
        <v>#DIV/0!</v>
      </c>
      <c r="I7" s="210" t="e">
        <f>BI!AF50</f>
        <v>#DIV/0!</v>
      </c>
      <c r="J7" s="210" t="e">
        <f>BC!Z50</f>
        <v>#DIV/0!</v>
      </c>
      <c r="K7" s="210" t="e">
        <f>BC!AC50</f>
        <v>#DIV/0!</v>
      </c>
      <c r="L7" s="210" t="e">
        <f>BC!AF50</f>
        <v>#DIV/0!</v>
      </c>
      <c r="M7" s="210" t="e">
        <f>BT!Z50</f>
        <v>#DIV/0!</v>
      </c>
      <c r="N7" s="210" t="e">
        <f>BT!AC50</f>
        <v>#DIV/0!</v>
      </c>
      <c r="O7" s="210" t="e">
        <f>BT!AF50</f>
        <v>#DIV/0!</v>
      </c>
      <c r="P7" s="210" t="str">
        <f>IFERROR(PI!BF51,"")</f>
        <v/>
      </c>
      <c r="Q7" s="210" t="str">
        <f>IFERROR(PI!BI51,"")</f>
        <v/>
      </c>
      <c r="R7" s="210" t="str">
        <f>IFERROR(PI!BL51,"")</f>
        <v/>
      </c>
      <c r="S7" s="210" t="str">
        <f>IFERROR(PI!BO51,"")</f>
        <v/>
      </c>
      <c r="T7" s="210" t="str">
        <f>IFERROR(PI!BR51,"")</f>
        <v/>
      </c>
      <c r="U7" s="210" t="str">
        <f>IFERROR(PI!BU51,"")</f>
        <v/>
      </c>
      <c r="V7" s="210" t="str">
        <f>IFERROR(PM!AT51,"")</f>
        <v/>
      </c>
      <c r="W7" s="210" t="e">
        <f>KD!AH51</f>
        <v>#DIV/0!</v>
      </c>
      <c r="X7" s="210" t="e">
        <f>FK!AL51</f>
        <v>#DIV/0!</v>
      </c>
      <c r="Y7" s="210" t="e">
        <f>FK!AO51</f>
        <v>#DIV/0!</v>
      </c>
      <c r="Z7" s="210" t="e">
        <f>FK!AR51</f>
        <v>#DIV/0!</v>
      </c>
      <c r="AA7" s="210" t="e">
        <f>FK!AU51</f>
        <v>#DIV/0!</v>
      </c>
      <c r="AB7" s="210" t="e">
        <f>FK!AX51</f>
        <v>#DIV/0!</v>
      </c>
      <c r="AC7" s="210" t="e">
        <f>FK!BA51</f>
        <v>#DIV/0!</v>
      </c>
      <c r="AD7" s="210" t="e">
        <f>KE!Z50</f>
        <v>#DIV/0!</v>
      </c>
      <c r="AE7" s="210" t="e">
        <f>KE!AC50</f>
        <v>#DIV/0!</v>
      </c>
      <c r="AF7" s="210" t="e">
        <f>SA!AD50</f>
        <v>#DIV/0!</v>
      </c>
      <c r="AG7" s="210" t="e">
        <f>SA!AG50</f>
        <v>#DIV/0!</v>
      </c>
      <c r="AH7" s="210" t="e">
        <f>MA!BJ51</f>
        <v>#DIV/0!</v>
      </c>
      <c r="AI7" s="210" t="e">
        <f>MA!BM51</f>
        <v>#DIV/0!</v>
      </c>
      <c r="AJ7" s="210" t="e">
        <f>MA!BP51</f>
        <v>#DIV/0!</v>
      </c>
      <c r="AK7" s="210" t="e">
        <f>MA!BS51</f>
        <v>#DIV/0!</v>
      </c>
      <c r="AL7" s="210" t="e">
        <f>MA!BV51</f>
        <v>#DIV/0!</v>
      </c>
      <c r="AM7" s="210" t="e">
        <f>MA!BY51</f>
        <v>#DIV/0!</v>
      </c>
      <c r="AN7" s="210" t="e">
        <f>KM!AH51</f>
        <v>#DIV/0!</v>
      </c>
    </row>
    <row r="8" spans="1:40" s="56" customFormat="1" ht="30" customHeight="1" outlineLevel="1">
      <c r="A8" s="410"/>
      <c r="B8" s="405">
        <v>2</v>
      </c>
      <c r="C8" s="167" t="s">
        <v>388</v>
      </c>
      <c r="D8" s="205">
        <f>BM!AD51</f>
        <v>0</v>
      </c>
      <c r="E8" s="205">
        <f>BM!AG51</f>
        <v>0</v>
      </c>
      <c r="F8" s="205">
        <f>BM!AJ51</f>
        <v>0</v>
      </c>
      <c r="G8" s="205">
        <f>BI!Z51</f>
        <v>0</v>
      </c>
      <c r="H8" s="205">
        <f>BI!AC51</f>
        <v>0</v>
      </c>
      <c r="I8" s="205">
        <f>BI!AF51</f>
        <v>0</v>
      </c>
      <c r="J8" s="205">
        <f>BC!Z51</f>
        <v>0</v>
      </c>
      <c r="K8" s="205">
        <f>BC!AC51</f>
        <v>0</v>
      </c>
      <c r="L8" s="205">
        <f>BC!AF51</f>
        <v>0</v>
      </c>
      <c r="M8" s="205">
        <f>BT!Z51</f>
        <v>0</v>
      </c>
      <c r="N8" s="205">
        <f>BT!AC51</f>
        <v>0</v>
      </c>
      <c r="O8" s="205">
        <f>BT!AF51</f>
        <v>0</v>
      </c>
      <c r="P8" s="205">
        <f>IFERROR(PI!BF52,"")</f>
        <v>0</v>
      </c>
      <c r="Q8" s="205">
        <f>IFERROR(PI!BI52,"")</f>
        <v>0</v>
      </c>
      <c r="R8" s="205">
        <f>IFERROR(PI!BL52,"")</f>
        <v>0</v>
      </c>
      <c r="S8" s="205">
        <f>IFERROR(PI!BO52,"")</f>
        <v>0</v>
      </c>
      <c r="T8" s="205">
        <f>IFERROR(PI!BR52,"")</f>
        <v>0</v>
      </c>
      <c r="U8" s="205">
        <f>IFERROR(PI!BU52,"")</f>
        <v>0</v>
      </c>
      <c r="V8" s="205">
        <f>IFERROR(PM!AT52,"")</f>
        <v>0</v>
      </c>
      <c r="W8" s="205">
        <f>KD!AH52</f>
        <v>0</v>
      </c>
      <c r="X8" s="205">
        <f>FK!AL52</f>
        <v>0</v>
      </c>
      <c r="Y8" s="205">
        <f>FK!AO52</f>
        <v>0</v>
      </c>
      <c r="Z8" s="205">
        <f>FK!AR52</f>
        <v>0</v>
      </c>
      <c r="AA8" s="205">
        <f>FK!AU52</f>
        <v>0</v>
      </c>
      <c r="AB8" s="205">
        <f>FK!AX52</f>
        <v>0</v>
      </c>
      <c r="AC8" s="205">
        <f>FK!BA52</f>
        <v>0</v>
      </c>
      <c r="AD8" s="205">
        <f>KE!Z51</f>
        <v>0</v>
      </c>
      <c r="AE8" s="205">
        <f>KE!AC51</f>
        <v>0</v>
      </c>
      <c r="AF8" s="205">
        <f>SA!AD51</f>
        <v>0</v>
      </c>
      <c r="AG8" s="205">
        <f>SA!AG51</f>
        <v>0</v>
      </c>
      <c r="AH8" s="205">
        <f>MA!BJ52</f>
        <v>0</v>
      </c>
      <c r="AI8" s="205">
        <f>MA!BM52</f>
        <v>0</v>
      </c>
      <c r="AJ8" s="205">
        <f>MA!BP52</f>
        <v>0</v>
      </c>
      <c r="AK8" s="205">
        <f>MA!BS52</f>
        <v>0</v>
      </c>
      <c r="AL8" s="205">
        <f>MA!BV52</f>
        <v>0</v>
      </c>
      <c r="AM8" s="205">
        <f>MA!BY52</f>
        <v>0</v>
      </c>
      <c r="AN8" s="205">
        <f>KM!AH52</f>
        <v>0</v>
      </c>
    </row>
    <row r="9" spans="1:40" s="211" customFormat="1" ht="30" customHeight="1" outlineLevel="1">
      <c r="A9" s="410"/>
      <c r="B9" s="406"/>
      <c r="C9" s="209" t="s">
        <v>389</v>
      </c>
      <c r="D9" s="210" t="e">
        <f>BM!AD52</f>
        <v>#DIV/0!</v>
      </c>
      <c r="E9" s="210" t="e">
        <f>BM!AG52</f>
        <v>#DIV/0!</v>
      </c>
      <c r="F9" s="210" t="e">
        <f>BM!AJ52</f>
        <v>#DIV/0!</v>
      </c>
      <c r="G9" s="210" t="e">
        <f>BI!Z52</f>
        <v>#DIV/0!</v>
      </c>
      <c r="H9" s="210" t="e">
        <f>BI!AC52</f>
        <v>#DIV/0!</v>
      </c>
      <c r="I9" s="210" t="e">
        <f>BI!AF52</f>
        <v>#DIV/0!</v>
      </c>
      <c r="J9" s="210" t="e">
        <f>BC!Z52</f>
        <v>#DIV/0!</v>
      </c>
      <c r="K9" s="210" t="e">
        <f>BC!AC52</f>
        <v>#DIV/0!</v>
      </c>
      <c r="L9" s="210" t="e">
        <f>BC!AF52</f>
        <v>#DIV/0!</v>
      </c>
      <c r="M9" s="210" t="e">
        <f>BT!Z52</f>
        <v>#DIV/0!</v>
      </c>
      <c r="N9" s="210" t="e">
        <f>BT!AC52</f>
        <v>#DIV/0!</v>
      </c>
      <c r="O9" s="210" t="e">
        <f>BT!AF52</f>
        <v>#DIV/0!</v>
      </c>
      <c r="P9" s="210" t="str">
        <f>IFERROR(PI!BF53,"")</f>
        <v/>
      </c>
      <c r="Q9" s="210" t="str">
        <f>IFERROR(PI!BI53,"")</f>
        <v/>
      </c>
      <c r="R9" s="210" t="str">
        <f>IFERROR(PI!BL53,"")</f>
        <v/>
      </c>
      <c r="S9" s="210" t="str">
        <f>IFERROR(PI!BO53,"")</f>
        <v/>
      </c>
      <c r="T9" s="210" t="str">
        <f>IFERROR(PI!BR53,"")</f>
        <v/>
      </c>
      <c r="U9" s="210" t="str">
        <f>IFERROR(PI!BU53,"")</f>
        <v/>
      </c>
      <c r="V9" s="210" t="str">
        <f>IFERROR(PM!AT53,"")</f>
        <v/>
      </c>
      <c r="W9" s="210" t="e">
        <f>KD!AH53</f>
        <v>#DIV/0!</v>
      </c>
      <c r="X9" s="210" t="e">
        <f>FK!AL53</f>
        <v>#DIV/0!</v>
      </c>
      <c r="Y9" s="210" t="e">
        <f>FK!AO53</f>
        <v>#DIV/0!</v>
      </c>
      <c r="Z9" s="210" t="e">
        <f>FK!AR53</f>
        <v>#DIV/0!</v>
      </c>
      <c r="AA9" s="210" t="e">
        <f>FK!AU53</f>
        <v>#DIV/0!</v>
      </c>
      <c r="AB9" s="210" t="e">
        <f>FK!AX53</f>
        <v>#DIV/0!</v>
      </c>
      <c r="AC9" s="210" t="e">
        <f>FK!BA53</f>
        <v>#DIV/0!</v>
      </c>
      <c r="AD9" s="210" t="e">
        <f>KE!Z52</f>
        <v>#DIV/0!</v>
      </c>
      <c r="AE9" s="210" t="e">
        <f>KE!AC52</f>
        <v>#DIV/0!</v>
      </c>
      <c r="AF9" s="210" t="e">
        <f>SA!AD52</f>
        <v>#DIV/0!</v>
      </c>
      <c r="AG9" s="210" t="e">
        <f>SA!AG52</f>
        <v>#DIV/0!</v>
      </c>
      <c r="AH9" s="210" t="e">
        <f>MA!BJ53</f>
        <v>#DIV/0!</v>
      </c>
      <c r="AI9" s="210" t="e">
        <f>MA!BM53</f>
        <v>#DIV/0!</v>
      </c>
      <c r="AJ9" s="210" t="e">
        <f>MA!BP53</f>
        <v>#DIV/0!</v>
      </c>
      <c r="AK9" s="210" t="e">
        <f>MA!BS53</f>
        <v>#DIV/0!</v>
      </c>
      <c r="AL9" s="210" t="e">
        <f>MA!BV53</f>
        <v>#DIV/0!</v>
      </c>
      <c r="AM9" s="210" t="e">
        <f>MA!BY53</f>
        <v>#DIV/0!</v>
      </c>
      <c r="AN9" s="210" t="e">
        <f>KM!AH53</f>
        <v>#DIV/0!</v>
      </c>
    </row>
    <row r="10" spans="1:40" s="56" customFormat="1" ht="30" customHeight="1" outlineLevel="1">
      <c r="A10" s="410"/>
      <c r="B10" s="405">
        <v>3</v>
      </c>
      <c r="C10" s="167" t="s">
        <v>388</v>
      </c>
      <c r="D10" s="205">
        <f>BM!AD53</f>
        <v>0</v>
      </c>
      <c r="E10" s="205">
        <f>BM!AG53</f>
        <v>0</v>
      </c>
      <c r="F10" s="205">
        <f>BM!AJ53</f>
        <v>0</v>
      </c>
      <c r="G10" s="205">
        <f>BI!Z53</f>
        <v>0</v>
      </c>
      <c r="H10" s="205">
        <f>BI!AC53</f>
        <v>0</v>
      </c>
      <c r="I10" s="205">
        <f>BI!AF53</f>
        <v>0</v>
      </c>
      <c r="J10" s="205">
        <f>BC!Z53</f>
        <v>0</v>
      </c>
      <c r="K10" s="205">
        <f>BC!AC53</f>
        <v>0</v>
      </c>
      <c r="L10" s="205">
        <f>BC!AF53</f>
        <v>0</v>
      </c>
      <c r="M10" s="205">
        <f>BT!Z53</f>
        <v>0</v>
      </c>
      <c r="N10" s="205">
        <f>BT!AC53</f>
        <v>0</v>
      </c>
      <c r="O10" s="205">
        <f>BT!AF53</f>
        <v>0</v>
      </c>
      <c r="P10" s="205">
        <f>IFERROR(PI!BF54,"")</f>
        <v>0</v>
      </c>
      <c r="Q10" s="205">
        <f>IFERROR(PI!BI54,"")</f>
        <v>0</v>
      </c>
      <c r="R10" s="205">
        <f>IFERROR(PI!BL54,"")</f>
        <v>0</v>
      </c>
      <c r="S10" s="205">
        <f>IFERROR(PI!BO54,"")</f>
        <v>0</v>
      </c>
      <c r="T10" s="205">
        <f>IFERROR(PI!BR54,"")</f>
        <v>0</v>
      </c>
      <c r="U10" s="205">
        <f>IFERROR(PI!BU54,"")</f>
        <v>0</v>
      </c>
      <c r="V10" s="205">
        <f>IFERROR(PM!AT54,"")</f>
        <v>0</v>
      </c>
      <c r="W10" s="205">
        <f>KD!AH54</f>
        <v>0</v>
      </c>
      <c r="X10" s="205">
        <f>FK!AL54</f>
        <v>0</v>
      </c>
      <c r="Y10" s="205">
        <f>FK!AO54</f>
        <v>0</v>
      </c>
      <c r="Z10" s="205">
        <f>FK!AR54</f>
        <v>0</v>
      </c>
      <c r="AA10" s="205">
        <f>FK!AU54</f>
        <v>0</v>
      </c>
      <c r="AB10" s="205">
        <f>FK!AX54</f>
        <v>0</v>
      </c>
      <c r="AC10" s="205">
        <f>FK!BA54</f>
        <v>0</v>
      </c>
      <c r="AD10" s="205">
        <f>KE!Z53</f>
        <v>0</v>
      </c>
      <c r="AE10" s="205">
        <f>KE!AC53</f>
        <v>0</v>
      </c>
      <c r="AF10" s="205">
        <f>SA!AD53</f>
        <v>0</v>
      </c>
      <c r="AG10" s="205">
        <f>SA!AG53</f>
        <v>0</v>
      </c>
      <c r="AH10" s="205">
        <f>MA!BJ54</f>
        <v>0</v>
      </c>
      <c r="AI10" s="205">
        <f>MA!BM54</f>
        <v>0</v>
      </c>
      <c r="AJ10" s="205">
        <f>MA!BP54</f>
        <v>0</v>
      </c>
      <c r="AK10" s="205">
        <f>MA!BS54</f>
        <v>0</v>
      </c>
      <c r="AL10" s="205">
        <f>MA!BV54</f>
        <v>0</v>
      </c>
      <c r="AM10" s="205">
        <f>MA!BY54</f>
        <v>0</v>
      </c>
      <c r="AN10" s="205">
        <f>KM!AH54</f>
        <v>0</v>
      </c>
    </row>
    <row r="11" spans="1:40" s="211" customFormat="1" ht="30" customHeight="1" outlineLevel="1">
      <c r="A11" s="410"/>
      <c r="B11" s="406"/>
      <c r="C11" s="209" t="s">
        <v>389</v>
      </c>
      <c r="D11" s="210" t="e">
        <f>BM!AD54</f>
        <v>#DIV/0!</v>
      </c>
      <c r="E11" s="210" t="e">
        <f>BM!AG54</f>
        <v>#DIV/0!</v>
      </c>
      <c r="F11" s="210" t="e">
        <f>BM!AJ54</f>
        <v>#DIV/0!</v>
      </c>
      <c r="G11" s="210" t="e">
        <f>BI!Z54</f>
        <v>#DIV/0!</v>
      </c>
      <c r="H11" s="210" t="e">
        <f>BI!AC54</f>
        <v>#DIV/0!</v>
      </c>
      <c r="I11" s="210" t="e">
        <f>BI!AF54</f>
        <v>#DIV/0!</v>
      </c>
      <c r="J11" s="210" t="e">
        <f>BC!Z54</f>
        <v>#DIV/0!</v>
      </c>
      <c r="K11" s="210" t="e">
        <f>BC!AC54</f>
        <v>#DIV/0!</v>
      </c>
      <c r="L11" s="210" t="e">
        <f>BC!AF54</f>
        <v>#DIV/0!</v>
      </c>
      <c r="M11" s="210" t="e">
        <f>BT!Z54</f>
        <v>#DIV/0!</v>
      </c>
      <c r="N11" s="210" t="e">
        <f>BT!AC54</f>
        <v>#DIV/0!</v>
      </c>
      <c r="O11" s="210" t="e">
        <f>BT!AF54</f>
        <v>#DIV/0!</v>
      </c>
      <c r="P11" s="210" t="str">
        <f>IFERROR(PI!BF55,"")</f>
        <v/>
      </c>
      <c r="Q11" s="210" t="str">
        <f>IFERROR(PI!BI55,"")</f>
        <v/>
      </c>
      <c r="R11" s="210" t="str">
        <f>IFERROR(PI!BL55,"")</f>
        <v/>
      </c>
      <c r="S11" s="210" t="str">
        <f>IFERROR(PI!BO55,"")</f>
        <v/>
      </c>
      <c r="T11" s="210" t="str">
        <f>IFERROR(PI!BR55,"")</f>
        <v/>
      </c>
      <c r="U11" s="210" t="str">
        <f>IFERROR(PI!BU55,"")</f>
        <v/>
      </c>
      <c r="V11" s="210" t="str">
        <f>IFERROR(PM!AT55,"")</f>
        <v/>
      </c>
      <c r="W11" s="210" t="e">
        <f>KD!AH55</f>
        <v>#DIV/0!</v>
      </c>
      <c r="X11" s="210" t="e">
        <f>FK!AL55</f>
        <v>#DIV/0!</v>
      </c>
      <c r="Y11" s="210" t="e">
        <f>FK!AO55</f>
        <v>#DIV/0!</v>
      </c>
      <c r="Z11" s="210" t="e">
        <f>FK!AR55</f>
        <v>#DIV/0!</v>
      </c>
      <c r="AA11" s="210" t="e">
        <f>FK!AU55</f>
        <v>#DIV/0!</v>
      </c>
      <c r="AB11" s="210" t="e">
        <f>FK!AX55</f>
        <v>#DIV/0!</v>
      </c>
      <c r="AC11" s="210" t="e">
        <f>FK!BA55</f>
        <v>#DIV/0!</v>
      </c>
      <c r="AD11" s="210" t="e">
        <f>KE!Z54</f>
        <v>#DIV/0!</v>
      </c>
      <c r="AE11" s="210" t="e">
        <f>KE!AC54</f>
        <v>#DIV/0!</v>
      </c>
      <c r="AF11" s="210" t="e">
        <f>SA!AD54</f>
        <v>#DIV/0!</v>
      </c>
      <c r="AG11" s="210" t="e">
        <f>SA!AG54</f>
        <v>#DIV/0!</v>
      </c>
      <c r="AH11" s="210" t="e">
        <f>MA!BJ55</f>
        <v>#DIV/0!</v>
      </c>
      <c r="AI11" s="210" t="e">
        <f>MA!BM55</f>
        <v>#DIV/0!</v>
      </c>
      <c r="AJ11" s="210" t="e">
        <f>MA!BP55</f>
        <v>#DIV/0!</v>
      </c>
      <c r="AK11" s="210" t="e">
        <f>MA!BS55</f>
        <v>#DIV/0!</v>
      </c>
      <c r="AL11" s="210" t="e">
        <f>MA!BV55</f>
        <v>#DIV/0!</v>
      </c>
      <c r="AM11" s="210" t="e">
        <f>MA!BY55</f>
        <v>#DIV/0!</v>
      </c>
      <c r="AN11" s="210" t="e">
        <f>KM!AH55</f>
        <v>#DIV/0!</v>
      </c>
    </row>
    <row r="12" spans="1:40" s="263" customFormat="1" ht="30" customHeight="1" outlineLevel="1">
      <c r="A12" s="410"/>
      <c r="B12" s="411" t="s">
        <v>444</v>
      </c>
      <c r="C12" s="264" t="s">
        <v>388</v>
      </c>
      <c r="D12" s="265">
        <f>BM!AD55</f>
        <v>0</v>
      </c>
      <c r="E12" s="265">
        <f>BM!AG55</f>
        <v>0</v>
      </c>
      <c r="F12" s="265">
        <f>BM!AJ55</f>
        <v>0</v>
      </c>
      <c r="G12" s="265">
        <f>BI!Z55</f>
        <v>0</v>
      </c>
      <c r="H12" s="265">
        <f>BI!AC55</f>
        <v>0</v>
      </c>
      <c r="I12" s="265">
        <f>BI!AF55</f>
        <v>0</v>
      </c>
      <c r="J12" s="265">
        <f>BC!Z55</f>
        <v>0</v>
      </c>
      <c r="K12" s="265">
        <f>BC!AC55</f>
        <v>0</v>
      </c>
      <c r="L12" s="265">
        <f>BC!AF55</f>
        <v>0</v>
      </c>
      <c r="M12" s="266">
        <f>BT!Z55</f>
        <v>0</v>
      </c>
      <c r="N12" s="266">
        <f>BT!AC55</f>
        <v>0</v>
      </c>
      <c r="O12" s="266">
        <f>BT!AF55</f>
        <v>0</v>
      </c>
      <c r="P12" s="266">
        <f>IFERROR(PI!BF56,"")</f>
        <v>0</v>
      </c>
      <c r="Q12" s="266">
        <f>IFERROR(PI!BI56,"")</f>
        <v>0</v>
      </c>
      <c r="R12" s="266">
        <f>IFERROR(PI!BL56,"")</f>
        <v>0</v>
      </c>
      <c r="S12" s="266">
        <f>IFERROR(PI!BO56,"")</f>
        <v>0</v>
      </c>
      <c r="T12" s="266">
        <f>IFERROR(PI!BR56,"")</f>
        <v>0</v>
      </c>
      <c r="U12" s="266">
        <f>IFERROR(PI!BU56,"")</f>
        <v>0</v>
      </c>
      <c r="V12" s="266">
        <f>IFERROR(PM!AT56,"")</f>
        <v>0</v>
      </c>
      <c r="W12" s="265">
        <f>KD!AH56</f>
        <v>0</v>
      </c>
      <c r="X12" s="265">
        <f>FK!AL56</f>
        <v>0</v>
      </c>
      <c r="Y12" s="265">
        <f>FK!AO56</f>
        <v>0</v>
      </c>
      <c r="Z12" s="265">
        <f>FK!AR56</f>
        <v>0</v>
      </c>
      <c r="AA12" s="265">
        <f>FK!AU56</f>
        <v>0</v>
      </c>
      <c r="AB12" s="265">
        <f>FK!AX56</f>
        <v>0</v>
      </c>
      <c r="AC12" s="265">
        <f>FK!BA56</f>
        <v>0</v>
      </c>
      <c r="AD12" s="265">
        <f>KE!Z55</f>
        <v>0</v>
      </c>
      <c r="AE12" s="265">
        <f>KE!AC55</f>
        <v>0</v>
      </c>
      <c r="AF12" s="265">
        <f>SA!AD55</f>
        <v>0</v>
      </c>
      <c r="AG12" s="265">
        <f>SA!AG55</f>
        <v>0</v>
      </c>
      <c r="AH12" s="265">
        <f>MA!BJ56</f>
        <v>0</v>
      </c>
      <c r="AI12" s="265">
        <f>MA!BM56</f>
        <v>0</v>
      </c>
      <c r="AJ12" s="265">
        <f>MA!BP56</f>
        <v>0</v>
      </c>
      <c r="AK12" s="265">
        <f>MA!BS56</f>
        <v>0</v>
      </c>
      <c r="AL12" s="266">
        <f>MA!BV56</f>
        <v>0</v>
      </c>
      <c r="AM12" s="265">
        <f>MA!BY56</f>
        <v>0</v>
      </c>
      <c r="AN12" s="265">
        <f>KM!AH56</f>
        <v>0</v>
      </c>
    </row>
    <row r="13" spans="1:40" s="211" customFormat="1" ht="30" customHeight="1" outlineLevel="1">
      <c r="A13" s="406"/>
      <c r="B13" s="412"/>
      <c r="C13" s="264" t="s">
        <v>389</v>
      </c>
      <c r="D13" s="267" t="e">
        <f>BM!AD56</f>
        <v>#DIV/0!</v>
      </c>
      <c r="E13" s="267" t="e">
        <f>BM!AG56</f>
        <v>#DIV/0!</v>
      </c>
      <c r="F13" s="267" t="e">
        <f>BM!AJ56</f>
        <v>#DIV/0!</v>
      </c>
      <c r="G13" s="267" t="e">
        <f>BI!Z56</f>
        <v>#DIV/0!</v>
      </c>
      <c r="H13" s="267" t="e">
        <f>BI!AC56</f>
        <v>#DIV/0!</v>
      </c>
      <c r="I13" s="267" t="e">
        <f>BI!AF56</f>
        <v>#DIV/0!</v>
      </c>
      <c r="J13" s="267" t="e">
        <f>BC!Z56</f>
        <v>#DIV/0!</v>
      </c>
      <c r="K13" s="267" t="e">
        <f>BC!AC56</f>
        <v>#DIV/0!</v>
      </c>
      <c r="L13" s="267" t="e">
        <f>BC!AF56</f>
        <v>#DIV/0!</v>
      </c>
      <c r="M13" s="267" t="e">
        <f>BT!Z56</f>
        <v>#DIV/0!</v>
      </c>
      <c r="N13" s="267" t="e">
        <f>BT!AC56</f>
        <v>#DIV/0!</v>
      </c>
      <c r="O13" s="267" t="e">
        <f>BT!AF56</f>
        <v>#DIV/0!</v>
      </c>
      <c r="P13" s="267" t="str">
        <f>IFERROR(PI!BF57,"")</f>
        <v/>
      </c>
      <c r="Q13" s="267" t="str">
        <f>IFERROR(PI!BI57,"")</f>
        <v/>
      </c>
      <c r="R13" s="267" t="str">
        <f>IFERROR(PI!BL57,"")</f>
        <v/>
      </c>
      <c r="S13" s="267" t="str">
        <f>IFERROR(PI!BO57,"")</f>
        <v/>
      </c>
      <c r="T13" s="267" t="str">
        <f>IFERROR(PI!BR57,"")</f>
        <v/>
      </c>
      <c r="U13" s="267" t="str">
        <f>IFERROR(PI!BU57,"")</f>
        <v/>
      </c>
      <c r="V13" s="267" t="str">
        <f>IFERROR(PM!AT57,"")</f>
        <v/>
      </c>
      <c r="W13" s="267" t="e">
        <f>KD!AH57</f>
        <v>#DIV/0!</v>
      </c>
      <c r="X13" s="267" t="e">
        <f>FK!AL57</f>
        <v>#DIV/0!</v>
      </c>
      <c r="Y13" s="267" t="e">
        <f>FK!AO57</f>
        <v>#DIV/0!</v>
      </c>
      <c r="Z13" s="267" t="e">
        <f>FK!AR57</f>
        <v>#DIV/0!</v>
      </c>
      <c r="AA13" s="267" t="e">
        <f>FK!AU57</f>
        <v>#DIV/0!</v>
      </c>
      <c r="AB13" s="267" t="e">
        <f>FK!AX57</f>
        <v>#DIV/0!</v>
      </c>
      <c r="AC13" s="267" t="e">
        <f>FK!BA57</f>
        <v>#DIV/0!</v>
      </c>
      <c r="AD13" s="267" t="e">
        <f>KE!Z56</f>
        <v>#DIV/0!</v>
      </c>
      <c r="AE13" s="267" t="e">
        <f>KE!AC56</f>
        <v>#DIV/0!</v>
      </c>
      <c r="AF13" s="267" t="e">
        <f>SA!AD56</f>
        <v>#DIV/0!</v>
      </c>
      <c r="AG13" s="267" t="e">
        <f>SA!AG56</f>
        <v>#DIV/0!</v>
      </c>
      <c r="AH13" s="267" t="e">
        <f>MA!BJ57</f>
        <v>#DIV/0!</v>
      </c>
      <c r="AI13" s="267" t="e">
        <f>MA!BM57</f>
        <v>#DIV/0!</v>
      </c>
      <c r="AJ13" s="267" t="e">
        <f>MA!BP57</f>
        <v>#DIV/0!</v>
      </c>
      <c r="AK13" s="267" t="e">
        <f>MA!BS57</f>
        <v>#DIV/0!</v>
      </c>
      <c r="AL13" s="267" t="e">
        <f>MA!BV57</f>
        <v>#DIV/0!</v>
      </c>
      <c r="AM13" s="267" t="e">
        <f>MA!BY57</f>
        <v>#DIV/0!</v>
      </c>
      <c r="AN13" s="267" t="e">
        <f>KM!AH57</f>
        <v>#DIV/0!</v>
      </c>
    </row>
    <row r="14" spans="1:40" s="56" customFormat="1" ht="30" customHeight="1" outlineLevel="1">
      <c r="A14" s="405" t="s">
        <v>309</v>
      </c>
      <c r="B14" s="405">
        <v>1</v>
      </c>
      <c r="C14" s="167" t="s">
        <v>388</v>
      </c>
      <c r="D14" s="205">
        <f>BM!AE49</f>
        <v>0</v>
      </c>
      <c r="E14" s="205">
        <f>BM!AH49</f>
        <v>0</v>
      </c>
      <c r="F14" s="205">
        <f>BM!AK49</f>
        <v>0</v>
      </c>
      <c r="G14" s="205">
        <f>BI!AA49</f>
        <v>0</v>
      </c>
      <c r="H14" s="205">
        <f>BI!AD49</f>
        <v>0</v>
      </c>
      <c r="I14" s="205">
        <f>BI!AG49</f>
        <v>0</v>
      </c>
      <c r="J14" s="205">
        <f>BC!AA49</f>
        <v>0</v>
      </c>
      <c r="K14" s="205">
        <f>BC!AD49</f>
        <v>0</v>
      </c>
      <c r="L14" s="205">
        <f>BC!AG49</f>
        <v>0</v>
      </c>
      <c r="M14" s="205">
        <f>BT!AA49</f>
        <v>0</v>
      </c>
      <c r="N14" s="205">
        <f>BT!AD49</f>
        <v>0</v>
      </c>
      <c r="O14" s="205">
        <f>BT!AG49</f>
        <v>0</v>
      </c>
      <c r="P14" s="205">
        <f>IFERROR(PI!BG50,"")</f>
        <v>0</v>
      </c>
      <c r="Q14" s="205">
        <f>IFERROR(PI!BJ50,"")</f>
        <v>0</v>
      </c>
      <c r="R14" s="205">
        <f>IFERROR(PI!BM50,"")</f>
        <v>0</v>
      </c>
      <c r="S14" s="205">
        <f>IFERROR(PI!BP50,"")</f>
        <v>0</v>
      </c>
      <c r="T14" s="205">
        <f>IFERROR(PI!BS50,"")</f>
        <v>0</v>
      </c>
      <c r="U14" s="205">
        <f>IFERROR(PI!BV50,"")</f>
        <v>0</v>
      </c>
      <c r="V14" s="205">
        <f>IFERROR(PM!AU50,"")</f>
        <v>0</v>
      </c>
      <c r="W14" s="205">
        <f>KD!AI50</f>
        <v>0</v>
      </c>
      <c r="X14" s="205">
        <f>FK!AM50</f>
        <v>0</v>
      </c>
      <c r="Y14" s="205">
        <f>FK!AP50</f>
        <v>0</v>
      </c>
      <c r="Z14" s="205">
        <f>FK!AS50</f>
        <v>0</v>
      </c>
      <c r="AA14" s="205">
        <f>FK!AV50</f>
        <v>0</v>
      </c>
      <c r="AB14" s="205">
        <f>FK!AY50</f>
        <v>0</v>
      </c>
      <c r="AC14" s="205">
        <f>FK!BB50</f>
        <v>0</v>
      </c>
      <c r="AD14" s="205">
        <f>KE!AA49</f>
        <v>0</v>
      </c>
      <c r="AE14" s="205">
        <f>KE!AD49</f>
        <v>0</v>
      </c>
      <c r="AF14" s="205">
        <f>SA!AE49</f>
        <v>0</v>
      </c>
      <c r="AG14" s="205">
        <f>SA!AH49</f>
        <v>0</v>
      </c>
      <c r="AH14" s="205">
        <f>MA!BK50</f>
        <v>0</v>
      </c>
      <c r="AI14" s="205">
        <f>MA!BN50</f>
        <v>0</v>
      </c>
      <c r="AJ14" s="205">
        <f>MA!BQ50</f>
        <v>0</v>
      </c>
      <c r="AK14" s="205">
        <f>MA!BT50</f>
        <v>0</v>
      </c>
      <c r="AL14" s="205">
        <f>MA!BW50</f>
        <v>0</v>
      </c>
      <c r="AM14" s="205">
        <f>MA!BZ50</f>
        <v>0</v>
      </c>
      <c r="AN14" s="205">
        <f>KM!AI50</f>
        <v>0</v>
      </c>
    </row>
    <row r="15" spans="1:40" s="211" customFormat="1" ht="30" customHeight="1" outlineLevel="1">
      <c r="A15" s="410"/>
      <c r="B15" s="406"/>
      <c r="C15" s="209" t="s">
        <v>389</v>
      </c>
      <c r="D15" s="210" t="e">
        <f>BM!AE50</f>
        <v>#DIV/0!</v>
      </c>
      <c r="E15" s="210" t="e">
        <f>BM!AH50</f>
        <v>#DIV/0!</v>
      </c>
      <c r="F15" s="210" t="e">
        <f>BM!AK50</f>
        <v>#DIV/0!</v>
      </c>
      <c r="G15" s="210" t="e">
        <f>BI!AA50</f>
        <v>#DIV/0!</v>
      </c>
      <c r="H15" s="210" t="e">
        <f>BI!AD50</f>
        <v>#DIV/0!</v>
      </c>
      <c r="I15" s="210" t="e">
        <f>BI!AG50</f>
        <v>#DIV/0!</v>
      </c>
      <c r="J15" s="210" t="e">
        <f>BC!AA50</f>
        <v>#DIV/0!</v>
      </c>
      <c r="K15" s="210" t="e">
        <f>BC!AD50</f>
        <v>#DIV/0!</v>
      </c>
      <c r="L15" s="210" t="e">
        <f>BC!AG50</f>
        <v>#DIV/0!</v>
      </c>
      <c r="M15" s="268" t="e">
        <f>BT!AA50</f>
        <v>#DIV/0!</v>
      </c>
      <c r="N15" s="268" t="e">
        <f>BT!AD50</f>
        <v>#DIV/0!</v>
      </c>
      <c r="O15" s="268" t="e">
        <f>BT!AG50</f>
        <v>#DIV/0!</v>
      </c>
      <c r="P15" s="268" t="str">
        <f>IFERROR(PI!BG51,"")</f>
        <v/>
      </c>
      <c r="Q15" s="268" t="str">
        <f>IFERROR(PI!BJ51,"")</f>
        <v/>
      </c>
      <c r="R15" s="268" t="str">
        <f>IFERROR(PI!BM51,"")</f>
        <v/>
      </c>
      <c r="S15" s="268" t="str">
        <f>IFERROR(PI!BP51,"")</f>
        <v/>
      </c>
      <c r="T15" s="268" t="str">
        <f>IFERROR(PI!BS51,"")</f>
        <v/>
      </c>
      <c r="U15" s="268" t="str">
        <f>IFERROR(PI!BV51,"")</f>
        <v/>
      </c>
      <c r="V15" s="268" t="str">
        <f>IFERROR(PM!AU51,"")</f>
        <v/>
      </c>
      <c r="W15" s="210" t="e">
        <f>KD!AI51</f>
        <v>#DIV/0!</v>
      </c>
      <c r="X15" s="210" t="e">
        <f>FK!AM51</f>
        <v>#DIV/0!</v>
      </c>
      <c r="Y15" s="210" t="e">
        <f>FK!AP51</f>
        <v>#DIV/0!</v>
      </c>
      <c r="Z15" s="210" t="e">
        <f>FK!AS51</f>
        <v>#DIV/0!</v>
      </c>
      <c r="AA15" s="210" t="e">
        <f>FK!AV51</f>
        <v>#DIV/0!</v>
      </c>
      <c r="AB15" s="210" t="e">
        <f>FK!AY51</f>
        <v>#DIV/0!</v>
      </c>
      <c r="AC15" s="210" t="e">
        <f>FK!BB51</f>
        <v>#DIV/0!</v>
      </c>
      <c r="AD15" s="210" t="e">
        <f>KE!AA50</f>
        <v>#DIV/0!</v>
      </c>
      <c r="AE15" s="210" t="e">
        <f>KE!AD50</f>
        <v>#DIV/0!</v>
      </c>
      <c r="AF15" s="210" t="e">
        <f>SA!AE50</f>
        <v>#DIV/0!</v>
      </c>
      <c r="AG15" s="210" t="e">
        <f>SA!AH50</f>
        <v>#DIV/0!</v>
      </c>
      <c r="AH15" s="210" t="e">
        <f>MA!BK51</f>
        <v>#DIV/0!</v>
      </c>
      <c r="AI15" s="210" t="e">
        <f>MA!BN51</f>
        <v>#DIV/0!</v>
      </c>
      <c r="AJ15" s="210" t="e">
        <f>MA!BQ51</f>
        <v>#DIV/0!</v>
      </c>
      <c r="AK15" s="210" t="e">
        <f>MA!BT51</f>
        <v>#DIV/0!</v>
      </c>
      <c r="AL15" s="210" t="e">
        <f>MA!BW51</f>
        <v>#DIV/0!</v>
      </c>
      <c r="AM15" s="210" t="e">
        <f>MA!BZ51</f>
        <v>#DIV/0!</v>
      </c>
      <c r="AN15" s="210" t="e">
        <f>KM!AI51</f>
        <v>#DIV/0!</v>
      </c>
    </row>
    <row r="16" spans="1:40" s="56" customFormat="1" ht="30" customHeight="1" outlineLevel="1">
      <c r="A16" s="410"/>
      <c r="B16" s="405">
        <v>2</v>
      </c>
      <c r="C16" s="167" t="s">
        <v>388</v>
      </c>
      <c r="D16" s="205">
        <f>BM!AE51</f>
        <v>0</v>
      </c>
      <c r="E16" s="205">
        <f>BM!AH51</f>
        <v>0</v>
      </c>
      <c r="F16" s="205">
        <f>BM!AK51</f>
        <v>0</v>
      </c>
      <c r="G16" s="205">
        <f>BI!AA51</f>
        <v>0</v>
      </c>
      <c r="H16" s="205">
        <f>BI!AD51</f>
        <v>0</v>
      </c>
      <c r="I16" s="205">
        <f>BI!AG51</f>
        <v>0</v>
      </c>
      <c r="J16" s="205">
        <f>BC!AA51</f>
        <v>0</v>
      </c>
      <c r="K16" s="205">
        <f>BC!AD51</f>
        <v>0</v>
      </c>
      <c r="L16" s="205">
        <f>BC!AG51</f>
        <v>0</v>
      </c>
      <c r="M16" s="205">
        <f>BT!AA51</f>
        <v>0</v>
      </c>
      <c r="N16" s="205">
        <f>BT!AD51</f>
        <v>0</v>
      </c>
      <c r="O16" s="205">
        <f>BT!AG51</f>
        <v>0</v>
      </c>
      <c r="P16" s="205">
        <f>IFERROR(PI!BG52,"")</f>
        <v>0</v>
      </c>
      <c r="Q16" s="205">
        <f>IFERROR(PI!BJ52,"")</f>
        <v>0</v>
      </c>
      <c r="R16" s="205">
        <f>IFERROR(PI!BM52,"")</f>
        <v>0</v>
      </c>
      <c r="S16" s="205">
        <f>IFERROR(PI!BP52,"")</f>
        <v>0</v>
      </c>
      <c r="T16" s="205">
        <f>IFERROR(PI!BS52,"")</f>
        <v>0</v>
      </c>
      <c r="U16" s="205">
        <f>IFERROR(PI!BV52,"")</f>
        <v>0</v>
      </c>
      <c r="V16" s="205">
        <f>IFERROR(PM!AU52,"")</f>
        <v>0</v>
      </c>
      <c r="W16" s="205">
        <f>KD!AI52</f>
        <v>0</v>
      </c>
      <c r="X16" s="205">
        <f>FK!AM52</f>
        <v>0</v>
      </c>
      <c r="Y16" s="205">
        <f>FK!AP52</f>
        <v>0</v>
      </c>
      <c r="Z16" s="205">
        <f>FK!AS52</f>
        <v>0</v>
      </c>
      <c r="AA16" s="205">
        <f>FK!AV52</f>
        <v>0</v>
      </c>
      <c r="AB16" s="205">
        <f>FK!AY52</f>
        <v>0</v>
      </c>
      <c r="AC16" s="205">
        <f>FK!BB52</f>
        <v>0</v>
      </c>
      <c r="AD16" s="205">
        <f>KE!AA51</f>
        <v>0</v>
      </c>
      <c r="AE16" s="205">
        <f>KE!AD51</f>
        <v>0</v>
      </c>
      <c r="AF16" s="205">
        <f>SA!AE51</f>
        <v>0</v>
      </c>
      <c r="AG16" s="205">
        <f>SA!AH51</f>
        <v>0</v>
      </c>
      <c r="AH16" s="205">
        <f>MA!BK52</f>
        <v>0</v>
      </c>
      <c r="AI16" s="205">
        <f>MA!BN52</f>
        <v>0</v>
      </c>
      <c r="AJ16" s="205">
        <f>MA!BQ52</f>
        <v>0</v>
      </c>
      <c r="AK16" s="205">
        <f>MA!BT52</f>
        <v>0</v>
      </c>
      <c r="AL16" s="205">
        <f>MA!BW52</f>
        <v>0</v>
      </c>
      <c r="AM16" s="205">
        <f>MA!BZ52</f>
        <v>0</v>
      </c>
      <c r="AN16" s="205">
        <f>KM!AI52</f>
        <v>0</v>
      </c>
    </row>
    <row r="17" spans="1:40" s="211" customFormat="1" ht="30" customHeight="1" outlineLevel="1">
      <c r="A17" s="410"/>
      <c r="B17" s="406"/>
      <c r="C17" s="209" t="s">
        <v>389</v>
      </c>
      <c r="D17" s="210" t="e">
        <f>BM!AE52</f>
        <v>#DIV/0!</v>
      </c>
      <c r="E17" s="210" t="e">
        <f>BM!AH52</f>
        <v>#DIV/0!</v>
      </c>
      <c r="F17" s="210" t="e">
        <f>BM!AK52</f>
        <v>#DIV/0!</v>
      </c>
      <c r="G17" s="210" t="e">
        <f>BI!AA52</f>
        <v>#DIV/0!</v>
      </c>
      <c r="H17" s="210" t="e">
        <f>BI!AD52</f>
        <v>#DIV/0!</v>
      </c>
      <c r="I17" s="210" t="e">
        <f>BI!AG52</f>
        <v>#DIV/0!</v>
      </c>
      <c r="J17" s="210" t="e">
        <f>BC!AA52</f>
        <v>#DIV/0!</v>
      </c>
      <c r="K17" s="210" t="e">
        <f>BC!AD52</f>
        <v>#DIV/0!</v>
      </c>
      <c r="L17" s="210" t="e">
        <f>BC!AG52</f>
        <v>#DIV/0!</v>
      </c>
      <c r="M17" s="268" t="e">
        <f>BT!AA52</f>
        <v>#DIV/0!</v>
      </c>
      <c r="N17" s="268" t="e">
        <f>BT!AD52</f>
        <v>#DIV/0!</v>
      </c>
      <c r="O17" s="268" t="e">
        <f>BT!AG52</f>
        <v>#DIV/0!</v>
      </c>
      <c r="P17" s="268" t="str">
        <f>IFERROR(PI!BG53,"")</f>
        <v/>
      </c>
      <c r="Q17" s="268" t="str">
        <f>IFERROR(PI!BJ53,"")</f>
        <v/>
      </c>
      <c r="R17" s="268" t="str">
        <f>IFERROR(PI!BM53,"")</f>
        <v/>
      </c>
      <c r="S17" s="268" t="str">
        <f>IFERROR(PI!BP53,"")</f>
        <v/>
      </c>
      <c r="T17" s="268" t="str">
        <f>IFERROR(PI!BS53,"")</f>
        <v/>
      </c>
      <c r="U17" s="268" t="str">
        <f>IFERROR(PI!BV53,"")</f>
        <v/>
      </c>
      <c r="V17" s="268" t="str">
        <f>IFERROR(PM!AU53,"")</f>
        <v/>
      </c>
      <c r="W17" s="210" t="e">
        <f>KD!AI53</f>
        <v>#DIV/0!</v>
      </c>
      <c r="X17" s="210" t="e">
        <f>FK!AM53</f>
        <v>#DIV/0!</v>
      </c>
      <c r="Y17" s="210" t="e">
        <f>FK!AP53</f>
        <v>#DIV/0!</v>
      </c>
      <c r="Z17" s="210" t="e">
        <f>FK!AS53</f>
        <v>#DIV/0!</v>
      </c>
      <c r="AA17" s="210" t="e">
        <f>FK!AV53</f>
        <v>#DIV/0!</v>
      </c>
      <c r="AB17" s="210" t="e">
        <f>FK!AY53</f>
        <v>#DIV/0!</v>
      </c>
      <c r="AC17" s="210" t="e">
        <f>FK!BB53</f>
        <v>#DIV/0!</v>
      </c>
      <c r="AD17" s="210" t="e">
        <f>KE!AA52</f>
        <v>#DIV/0!</v>
      </c>
      <c r="AE17" s="210" t="e">
        <f>KE!AD52</f>
        <v>#DIV/0!</v>
      </c>
      <c r="AF17" s="210" t="e">
        <f>SA!AE52</f>
        <v>#DIV/0!</v>
      </c>
      <c r="AG17" s="210" t="e">
        <f>SA!AH52</f>
        <v>#DIV/0!</v>
      </c>
      <c r="AH17" s="210" t="e">
        <f>MA!BK53</f>
        <v>#DIV/0!</v>
      </c>
      <c r="AI17" s="210" t="e">
        <f>MA!BN53</f>
        <v>#DIV/0!</v>
      </c>
      <c r="AJ17" s="210" t="e">
        <f>MA!BQ53</f>
        <v>#DIV/0!</v>
      </c>
      <c r="AK17" s="210" t="e">
        <f>MA!BT53</f>
        <v>#DIV/0!</v>
      </c>
      <c r="AL17" s="210" t="e">
        <f>MA!BW53</f>
        <v>#DIV/0!</v>
      </c>
      <c r="AM17" s="210" t="e">
        <f>MA!BZ53</f>
        <v>#DIV/0!</v>
      </c>
      <c r="AN17" s="210" t="e">
        <f>KM!AI53</f>
        <v>#DIV/0!</v>
      </c>
    </row>
    <row r="18" spans="1:40" s="56" customFormat="1" ht="30" customHeight="1" outlineLevel="1">
      <c r="A18" s="410"/>
      <c r="B18" s="405">
        <v>3</v>
      </c>
      <c r="C18" s="167" t="s">
        <v>388</v>
      </c>
      <c r="D18" s="205">
        <f>BM!AE53</f>
        <v>0</v>
      </c>
      <c r="E18" s="205">
        <f>BM!AH53</f>
        <v>0</v>
      </c>
      <c r="F18" s="205">
        <f>BM!AK53</f>
        <v>0</v>
      </c>
      <c r="G18" s="205">
        <f>BI!AA53</f>
        <v>0</v>
      </c>
      <c r="H18" s="205">
        <f>BI!AD53</f>
        <v>0</v>
      </c>
      <c r="I18" s="205">
        <f>BI!AG53</f>
        <v>0</v>
      </c>
      <c r="J18" s="205">
        <f>BC!AA53</f>
        <v>0</v>
      </c>
      <c r="K18" s="205">
        <f>BC!AD53</f>
        <v>0</v>
      </c>
      <c r="L18" s="205">
        <f>BC!AG53</f>
        <v>0</v>
      </c>
      <c r="M18" s="205">
        <f>BT!AA53</f>
        <v>0</v>
      </c>
      <c r="N18" s="205">
        <f>BT!AD53</f>
        <v>0</v>
      </c>
      <c r="O18" s="205">
        <f>BT!AG53</f>
        <v>0</v>
      </c>
      <c r="P18" s="205">
        <f>IFERROR(PI!BG54,"")</f>
        <v>0</v>
      </c>
      <c r="Q18" s="205">
        <f>IFERROR(PI!BJ54,"")</f>
        <v>0</v>
      </c>
      <c r="R18" s="205">
        <f>IFERROR(PI!BM54,"")</f>
        <v>0</v>
      </c>
      <c r="S18" s="205">
        <f>IFERROR(PI!BP54,"")</f>
        <v>0</v>
      </c>
      <c r="T18" s="205">
        <f>IFERROR(PI!BS54,"")</f>
        <v>0</v>
      </c>
      <c r="U18" s="205">
        <f>IFERROR(PI!BV54,"")</f>
        <v>0</v>
      </c>
      <c r="V18" s="205">
        <f>IFERROR(PM!AU54,"")</f>
        <v>0</v>
      </c>
      <c r="W18" s="205">
        <f>KD!AI54</f>
        <v>0</v>
      </c>
      <c r="X18" s="205">
        <f>FK!AM54</f>
        <v>0</v>
      </c>
      <c r="Y18" s="205">
        <f>FK!AP54</f>
        <v>0</v>
      </c>
      <c r="Z18" s="205">
        <f>FK!AS54</f>
        <v>0</v>
      </c>
      <c r="AA18" s="205">
        <f>FK!AV54</f>
        <v>0</v>
      </c>
      <c r="AB18" s="205">
        <f>FK!AY54</f>
        <v>0</v>
      </c>
      <c r="AC18" s="205">
        <f>FK!BB54</f>
        <v>0</v>
      </c>
      <c r="AD18" s="205">
        <f>KE!AA53</f>
        <v>0</v>
      </c>
      <c r="AE18" s="205">
        <f>KE!AD53</f>
        <v>0</v>
      </c>
      <c r="AF18" s="205">
        <f>SA!AE53</f>
        <v>0</v>
      </c>
      <c r="AG18" s="205">
        <f>SA!AH53</f>
        <v>0</v>
      </c>
      <c r="AH18" s="205">
        <f>MA!BK54</f>
        <v>0</v>
      </c>
      <c r="AI18" s="205">
        <f>MA!BN54</f>
        <v>0</v>
      </c>
      <c r="AJ18" s="205">
        <f>MA!BQ54</f>
        <v>0</v>
      </c>
      <c r="AK18" s="205">
        <f>MA!BT54</f>
        <v>0</v>
      </c>
      <c r="AL18" s="205">
        <f>MA!BW54</f>
        <v>0</v>
      </c>
      <c r="AM18" s="205">
        <f>MA!BZ54</f>
        <v>0</v>
      </c>
      <c r="AN18" s="205">
        <f>KM!AI54</f>
        <v>0</v>
      </c>
    </row>
    <row r="19" spans="1:40" s="211" customFormat="1" ht="30" customHeight="1" outlineLevel="1">
      <c r="A19" s="410"/>
      <c r="B19" s="406"/>
      <c r="C19" s="209" t="s">
        <v>389</v>
      </c>
      <c r="D19" s="210" t="e">
        <f>BM!AE54</f>
        <v>#DIV/0!</v>
      </c>
      <c r="E19" s="210" t="e">
        <f>BM!AH54</f>
        <v>#DIV/0!</v>
      </c>
      <c r="F19" s="210" t="e">
        <f>BM!AK54</f>
        <v>#DIV/0!</v>
      </c>
      <c r="G19" s="210" t="e">
        <f>BI!AA54</f>
        <v>#DIV/0!</v>
      </c>
      <c r="H19" s="210" t="e">
        <f>BI!AD54</f>
        <v>#DIV/0!</v>
      </c>
      <c r="I19" s="210" t="e">
        <f>BI!AG54</f>
        <v>#DIV/0!</v>
      </c>
      <c r="J19" s="210" t="e">
        <f>BC!AA54</f>
        <v>#DIV/0!</v>
      </c>
      <c r="K19" s="210" t="e">
        <f>BC!AD54</f>
        <v>#DIV/0!</v>
      </c>
      <c r="L19" s="210" t="e">
        <f>BC!AG54</f>
        <v>#DIV/0!</v>
      </c>
      <c r="M19" s="268" t="e">
        <f>BT!AA54</f>
        <v>#DIV/0!</v>
      </c>
      <c r="N19" s="268" t="e">
        <f>BT!AD54</f>
        <v>#DIV/0!</v>
      </c>
      <c r="O19" s="268" t="e">
        <f>BT!AG54</f>
        <v>#DIV/0!</v>
      </c>
      <c r="P19" s="268" t="str">
        <f>IFERROR(PI!BG55,"")</f>
        <v/>
      </c>
      <c r="Q19" s="268" t="str">
        <f>IFERROR(PI!BJ55,"")</f>
        <v/>
      </c>
      <c r="R19" s="268" t="str">
        <f>IFERROR(PI!BM55,"")</f>
        <v/>
      </c>
      <c r="S19" s="268" t="str">
        <f>IFERROR(PI!BP55,"")</f>
        <v/>
      </c>
      <c r="T19" s="268" t="str">
        <f>IFERROR(PI!BS55,"")</f>
        <v/>
      </c>
      <c r="U19" s="268" t="str">
        <f>IFERROR(PI!BV55,"")</f>
        <v/>
      </c>
      <c r="V19" s="268" t="str">
        <f>IFERROR(PM!AU55,"")</f>
        <v/>
      </c>
      <c r="W19" s="210" t="e">
        <f>KD!AI55</f>
        <v>#DIV/0!</v>
      </c>
      <c r="X19" s="210" t="e">
        <f>FK!AM55</f>
        <v>#DIV/0!</v>
      </c>
      <c r="Y19" s="210" t="e">
        <f>FK!AP55</f>
        <v>#DIV/0!</v>
      </c>
      <c r="Z19" s="210" t="e">
        <f>FK!AS55</f>
        <v>#DIV/0!</v>
      </c>
      <c r="AA19" s="210" t="e">
        <f>FK!AV55</f>
        <v>#DIV/0!</v>
      </c>
      <c r="AB19" s="210" t="e">
        <f>FK!AY55</f>
        <v>#DIV/0!</v>
      </c>
      <c r="AC19" s="210" t="e">
        <f>FK!BB55</f>
        <v>#DIV/0!</v>
      </c>
      <c r="AD19" s="210" t="e">
        <f>KE!AA54</f>
        <v>#DIV/0!</v>
      </c>
      <c r="AE19" s="210" t="e">
        <f>KE!AD54</f>
        <v>#DIV/0!</v>
      </c>
      <c r="AF19" s="210" t="e">
        <f>SA!AE54</f>
        <v>#DIV/0!</v>
      </c>
      <c r="AG19" s="210" t="e">
        <f>SA!AH54</f>
        <v>#DIV/0!</v>
      </c>
      <c r="AH19" s="210" t="e">
        <f>MA!BK55</f>
        <v>#DIV/0!</v>
      </c>
      <c r="AI19" s="210" t="e">
        <f>MA!BN55</f>
        <v>#DIV/0!</v>
      </c>
      <c r="AJ19" s="210" t="e">
        <f>MA!BQ55</f>
        <v>#DIV/0!</v>
      </c>
      <c r="AK19" s="210" t="e">
        <f>MA!BT55</f>
        <v>#DIV/0!</v>
      </c>
      <c r="AL19" s="210" t="e">
        <f>MA!BW55</f>
        <v>#DIV/0!</v>
      </c>
      <c r="AM19" s="210" t="e">
        <f>MA!BZ55</f>
        <v>#DIV/0!</v>
      </c>
      <c r="AN19" s="210" t="e">
        <f>KM!AI55</f>
        <v>#DIV/0!</v>
      </c>
    </row>
    <row r="20" spans="1:40" s="211" customFormat="1" ht="30" customHeight="1" outlineLevel="1">
      <c r="A20" s="410"/>
      <c r="B20" s="411" t="s">
        <v>444</v>
      </c>
      <c r="C20" s="264" t="s">
        <v>388</v>
      </c>
      <c r="D20" s="265">
        <f>BM!AE55</f>
        <v>0</v>
      </c>
      <c r="E20" s="265">
        <f>BM!AH55</f>
        <v>0</v>
      </c>
      <c r="F20" s="265">
        <f>BM!AK55</f>
        <v>0</v>
      </c>
      <c r="G20" s="265">
        <f>BI!AA55</f>
        <v>0</v>
      </c>
      <c r="H20" s="265">
        <f>BI!AD55</f>
        <v>0</v>
      </c>
      <c r="I20" s="265">
        <f>BI!AG55</f>
        <v>0</v>
      </c>
      <c r="J20" s="265">
        <f>BC!AA55</f>
        <v>0</v>
      </c>
      <c r="K20" s="265">
        <f>BC!AD55</f>
        <v>0</v>
      </c>
      <c r="L20" s="265">
        <f>BC!AG55</f>
        <v>0</v>
      </c>
      <c r="M20" s="266">
        <f>BT!AA55</f>
        <v>0</v>
      </c>
      <c r="N20" s="266">
        <f>BT!AD55</f>
        <v>0</v>
      </c>
      <c r="O20" s="266">
        <f>BT!AG55</f>
        <v>0</v>
      </c>
      <c r="P20" s="266">
        <f>IFERROR(PI!BG56,"")</f>
        <v>0</v>
      </c>
      <c r="Q20" s="266">
        <f>IFERROR(PI!BJ56,"")</f>
        <v>0</v>
      </c>
      <c r="R20" s="266">
        <f>IFERROR(PI!BM56,"")</f>
        <v>0</v>
      </c>
      <c r="S20" s="266">
        <f>IFERROR(PI!BP56,"")</f>
        <v>0</v>
      </c>
      <c r="T20" s="266">
        <f>IFERROR(PI!BS56,"")</f>
        <v>0</v>
      </c>
      <c r="U20" s="266">
        <f>IFERROR(PI!BV56,"")</f>
        <v>0</v>
      </c>
      <c r="V20" s="266">
        <f>IFERROR(PM!AU56,"")</f>
        <v>0</v>
      </c>
      <c r="W20" s="265">
        <f>KD!AI56</f>
        <v>0</v>
      </c>
      <c r="X20" s="265">
        <f>FK!AM56</f>
        <v>0</v>
      </c>
      <c r="Y20" s="265">
        <f>FK!AP56</f>
        <v>0</v>
      </c>
      <c r="Z20" s="265">
        <f>FK!AS56</f>
        <v>0</v>
      </c>
      <c r="AA20" s="265">
        <f>FK!AV56</f>
        <v>0</v>
      </c>
      <c r="AB20" s="265">
        <f>FK!AY56</f>
        <v>0</v>
      </c>
      <c r="AC20" s="266">
        <f>FK!BB56</f>
        <v>0</v>
      </c>
      <c r="AD20" s="265">
        <f>KE!AA55</f>
        <v>0</v>
      </c>
      <c r="AE20" s="265">
        <f>KE!AD55</f>
        <v>0</v>
      </c>
      <c r="AF20" s="265">
        <f>SA!AE55</f>
        <v>0</v>
      </c>
      <c r="AG20" s="265">
        <f>SA!AH55</f>
        <v>0</v>
      </c>
      <c r="AH20" s="265">
        <f>MA!BK56</f>
        <v>0</v>
      </c>
      <c r="AI20" s="265">
        <f>MA!BN56</f>
        <v>0</v>
      </c>
      <c r="AJ20" s="265">
        <f>MA!BQ56</f>
        <v>0</v>
      </c>
      <c r="AK20" s="265">
        <f>MA!BT56</f>
        <v>0</v>
      </c>
      <c r="AL20" s="265">
        <f>MA!BW56</f>
        <v>0</v>
      </c>
      <c r="AM20" s="265">
        <f>MA!BZ56</f>
        <v>0</v>
      </c>
      <c r="AN20" s="265">
        <f>KM!AI56</f>
        <v>0</v>
      </c>
    </row>
    <row r="21" spans="1:40" s="211" customFormat="1" ht="30" customHeight="1" outlineLevel="1">
      <c r="A21" s="406"/>
      <c r="B21" s="412"/>
      <c r="C21" s="264" t="s">
        <v>389</v>
      </c>
      <c r="D21" s="267" t="e">
        <f>BM!AE56</f>
        <v>#DIV/0!</v>
      </c>
      <c r="E21" s="267" t="e">
        <f>BM!AH56</f>
        <v>#DIV/0!</v>
      </c>
      <c r="F21" s="267" t="e">
        <f>BM!AK56</f>
        <v>#DIV/0!</v>
      </c>
      <c r="G21" s="267" t="e">
        <f>BI!AA56</f>
        <v>#DIV/0!</v>
      </c>
      <c r="H21" s="267" t="e">
        <f>BI!AD56</f>
        <v>#DIV/0!</v>
      </c>
      <c r="I21" s="267" t="e">
        <f>BI!AG56</f>
        <v>#DIV/0!</v>
      </c>
      <c r="J21" s="267" t="e">
        <f>BC!AA56</f>
        <v>#DIV/0!</v>
      </c>
      <c r="K21" s="267" t="e">
        <f>BC!AD56</f>
        <v>#DIV/0!</v>
      </c>
      <c r="L21" s="267" t="e">
        <f>BC!AG56</f>
        <v>#DIV/0!</v>
      </c>
      <c r="M21" s="267" t="e">
        <f>BT!AA56</f>
        <v>#DIV/0!</v>
      </c>
      <c r="N21" s="267" t="e">
        <f>BT!AD56</f>
        <v>#DIV/0!</v>
      </c>
      <c r="O21" s="267" t="e">
        <f>BT!AG56</f>
        <v>#DIV/0!</v>
      </c>
      <c r="P21" s="267" t="str">
        <f>IFERROR(PI!BG57,"")</f>
        <v/>
      </c>
      <c r="Q21" s="267" t="str">
        <f>IFERROR(PI!BJ57,"")</f>
        <v/>
      </c>
      <c r="R21" s="267" t="str">
        <f>IFERROR(PI!BM57,"")</f>
        <v/>
      </c>
      <c r="S21" s="267" t="str">
        <f>IFERROR(PI!BP57,"")</f>
        <v/>
      </c>
      <c r="T21" s="267" t="str">
        <f>IFERROR(PI!BS57,"")</f>
        <v/>
      </c>
      <c r="U21" s="267" t="str">
        <f>IFERROR(PI!BV57,"")</f>
        <v/>
      </c>
      <c r="V21" s="267" t="str">
        <f>IFERROR(PM!AU57,"")</f>
        <v/>
      </c>
      <c r="W21" s="267" t="e">
        <f>KD!AI57</f>
        <v>#DIV/0!</v>
      </c>
      <c r="X21" s="267" t="e">
        <f>FK!AM57</f>
        <v>#DIV/0!</v>
      </c>
      <c r="Y21" s="267" t="e">
        <f>FK!AP57</f>
        <v>#DIV/0!</v>
      </c>
      <c r="Z21" s="267" t="e">
        <f>FK!AS57</f>
        <v>#DIV/0!</v>
      </c>
      <c r="AA21" s="267" t="e">
        <f>FK!AV57</f>
        <v>#DIV/0!</v>
      </c>
      <c r="AB21" s="267" t="e">
        <f>FK!AY57</f>
        <v>#DIV/0!</v>
      </c>
      <c r="AC21" s="267" t="e">
        <f>FK!BB57</f>
        <v>#DIV/0!</v>
      </c>
      <c r="AD21" s="267" t="e">
        <f>KE!AA56</f>
        <v>#DIV/0!</v>
      </c>
      <c r="AE21" s="267" t="e">
        <f>KE!AD56</f>
        <v>#DIV/0!</v>
      </c>
      <c r="AF21" s="267" t="e">
        <f>SA!AE56</f>
        <v>#DIV/0!</v>
      </c>
      <c r="AG21" s="267" t="e">
        <f>SA!AH56</f>
        <v>#DIV/0!</v>
      </c>
      <c r="AH21" s="267" t="e">
        <f>MA!BK57</f>
        <v>#DIV/0!</v>
      </c>
      <c r="AI21" s="267" t="e">
        <f>MA!BN57</f>
        <v>#DIV/0!</v>
      </c>
      <c r="AJ21" s="267" t="e">
        <f>MA!BQ57</f>
        <v>#DIV/0!</v>
      </c>
      <c r="AK21" s="267" t="e">
        <f>MA!BT57</f>
        <v>#DIV/0!</v>
      </c>
      <c r="AL21" s="267" t="e">
        <f>MA!BW57</f>
        <v>#DIV/0!</v>
      </c>
      <c r="AM21" s="267" t="e">
        <f>MA!BZ57</f>
        <v>#DIV/0!</v>
      </c>
      <c r="AN21" s="267" t="e">
        <f>KM!AI57</f>
        <v>#DIV/0!</v>
      </c>
    </row>
    <row r="22" spans="1:40" s="56" customFormat="1" ht="30" customHeight="1">
      <c r="A22" s="398" t="s">
        <v>410</v>
      </c>
      <c r="B22" s="398">
        <v>1</v>
      </c>
      <c r="C22" s="204" t="s">
        <v>388</v>
      </c>
      <c r="D22" s="206">
        <f t="shared" ref="D22:F26" si="0">D6+D14</f>
        <v>0</v>
      </c>
      <c r="E22" s="206">
        <f t="shared" si="0"/>
        <v>0</v>
      </c>
      <c r="F22" s="206">
        <f t="shared" si="0"/>
        <v>0</v>
      </c>
      <c r="G22" s="206">
        <f t="shared" ref="G22:AN22" si="1">G6+G14</f>
        <v>0</v>
      </c>
      <c r="H22" s="206">
        <f t="shared" si="1"/>
        <v>0</v>
      </c>
      <c r="I22" s="206">
        <f t="shared" si="1"/>
        <v>0</v>
      </c>
      <c r="J22" s="206">
        <f t="shared" si="1"/>
        <v>0</v>
      </c>
      <c r="K22" s="206">
        <f t="shared" si="1"/>
        <v>0</v>
      </c>
      <c r="L22" s="206">
        <f t="shared" si="1"/>
        <v>0</v>
      </c>
      <c r="M22" s="206">
        <f t="shared" si="1"/>
        <v>0</v>
      </c>
      <c r="N22" s="206">
        <f t="shared" si="1"/>
        <v>0</v>
      </c>
      <c r="O22" s="206">
        <f t="shared" si="1"/>
        <v>0</v>
      </c>
      <c r="P22" s="206">
        <f t="shared" si="1"/>
        <v>0</v>
      </c>
      <c r="Q22" s="206">
        <f t="shared" si="1"/>
        <v>0</v>
      </c>
      <c r="R22" s="206">
        <f t="shared" si="1"/>
        <v>0</v>
      </c>
      <c r="S22" s="206">
        <f t="shared" si="1"/>
        <v>0</v>
      </c>
      <c r="T22" s="206">
        <f t="shared" si="1"/>
        <v>0</v>
      </c>
      <c r="U22" s="206">
        <f t="shared" si="1"/>
        <v>0</v>
      </c>
      <c r="V22" s="206">
        <f t="shared" si="1"/>
        <v>0</v>
      </c>
      <c r="W22" s="206">
        <f t="shared" si="1"/>
        <v>0</v>
      </c>
      <c r="X22" s="206">
        <f t="shared" si="1"/>
        <v>0</v>
      </c>
      <c r="Y22" s="206">
        <f t="shared" si="1"/>
        <v>0</v>
      </c>
      <c r="Z22" s="206">
        <f t="shared" si="1"/>
        <v>0</v>
      </c>
      <c r="AA22" s="206">
        <f t="shared" si="1"/>
        <v>0</v>
      </c>
      <c r="AB22" s="206">
        <f t="shared" si="1"/>
        <v>0</v>
      </c>
      <c r="AC22" s="206">
        <f t="shared" si="1"/>
        <v>0</v>
      </c>
      <c r="AD22" s="206">
        <f t="shared" si="1"/>
        <v>0</v>
      </c>
      <c r="AE22" s="206">
        <f t="shared" si="1"/>
        <v>0</v>
      </c>
      <c r="AF22" s="206">
        <f t="shared" si="1"/>
        <v>0</v>
      </c>
      <c r="AG22" s="206">
        <f t="shared" si="1"/>
        <v>0</v>
      </c>
      <c r="AH22" s="206">
        <f t="shared" si="1"/>
        <v>0</v>
      </c>
      <c r="AI22" s="206">
        <f t="shared" si="1"/>
        <v>0</v>
      </c>
      <c r="AJ22" s="206">
        <f t="shared" si="1"/>
        <v>0</v>
      </c>
      <c r="AK22" s="206">
        <f t="shared" si="1"/>
        <v>0</v>
      </c>
      <c r="AL22" s="206">
        <f t="shared" si="1"/>
        <v>0</v>
      </c>
      <c r="AM22" s="206">
        <f t="shared" si="1"/>
        <v>0</v>
      </c>
      <c r="AN22" s="206">
        <f t="shared" si="1"/>
        <v>0</v>
      </c>
    </row>
    <row r="23" spans="1:40" s="211" customFormat="1" ht="30" customHeight="1">
      <c r="A23" s="398"/>
      <c r="B23" s="398"/>
      <c r="C23" s="212" t="s">
        <v>389</v>
      </c>
      <c r="D23" s="213" t="e">
        <f>(D22/D30)</f>
        <v>#DIV/0!</v>
      </c>
      <c r="E23" s="213" t="e">
        <f t="shared" ref="E23:AN23" si="2">(E22/E30)</f>
        <v>#DIV/0!</v>
      </c>
      <c r="F23" s="213" t="e">
        <f t="shared" si="2"/>
        <v>#DIV/0!</v>
      </c>
      <c r="G23" s="213" t="e">
        <f t="shared" si="2"/>
        <v>#DIV/0!</v>
      </c>
      <c r="H23" s="213" t="e">
        <f t="shared" si="2"/>
        <v>#DIV/0!</v>
      </c>
      <c r="I23" s="213" t="e">
        <f t="shared" si="2"/>
        <v>#DIV/0!</v>
      </c>
      <c r="J23" s="213" t="e">
        <f t="shared" si="2"/>
        <v>#DIV/0!</v>
      </c>
      <c r="K23" s="213" t="e">
        <f t="shared" si="2"/>
        <v>#DIV/0!</v>
      </c>
      <c r="L23" s="213" t="e">
        <f t="shared" si="2"/>
        <v>#DIV/0!</v>
      </c>
      <c r="M23" s="213" t="e">
        <f t="shared" si="2"/>
        <v>#DIV/0!</v>
      </c>
      <c r="N23" s="213" t="e">
        <f t="shared" si="2"/>
        <v>#DIV/0!</v>
      </c>
      <c r="O23" s="213" t="e">
        <f t="shared" si="2"/>
        <v>#DIV/0!</v>
      </c>
      <c r="P23" s="213" t="e">
        <f t="shared" si="2"/>
        <v>#DIV/0!</v>
      </c>
      <c r="Q23" s="213" t="e">
        <f t="shared" si="2"/>
        <v>#DIV/0!</v>
      </c>
      <c r="R23" s="213" t="e">
        <f t="shared" si="2"/>
        <v>#DIV/0!</v>
      </c>
      <c r="S23" s="213" t="e">
        <f t="shared" si="2"/>
        <v>#DIV/0!</v>
      </c>
      <c r="T23" s="213" t="e">
        <f t="shared" si="2"/>
        <v>#DIV/0!</v>
      </c>
      <c r="U23" s="213" t="e">
        <f t="shared" si="2"/>
        <v>#DIV/0!</v>
      </c>
      <c r="V23" s="213" t="e">
        <f t="shared" si="2"/>
        <v>#DIV/0!</v>
      </c>
      <c r="W23" s="213" t="e">
        <f t="shared" si="2"/>
        <v>#DIV/0!</v>
      </c>
      <c r="X23" s="213" t="e">
        <f t="shared" si="2"/>
        <v>#DIV/0!</v>
      </c>
      <c r="Y23" s="213" t="e">
        <f t="shared" si="2"/>
        <v>#DIV/0!</v>
      </c>
      <c r="Z23" s="213" t="e">
        <f t="shared" si="2"/>
        <v>#DIV/0!</v>
      </c>
      <c r="AA23" s="213" t="e">
        <f t="shared" si="2"/>
        <v>#DIV/0!</v>
      </c>
      <c r="AB23" s="213" t="e">
        <f t="shared" si="2"/>
        <v>#DIV/0!</v>
      </c>
      <c r="AC23" s="213" t="e">
        <f t="shared" si="2"/>
        <v>#DIV/0!</v>
      </c>
      <c r="AD23" s="213" t="e">
        <f t="shared" si="2"/>
        <v>#DIV/0!</v>
      </c>
      <c r="AE23" s="213" t="e">
        <f t="shared" si="2"/>
        <v>#DIV/0!</v>
      </c>
      <c r="AF23" s="213" t="e">
        <f t="shared" si="2"/>
        <v>#DIV/0!</v>
      </c>
      <c r="AG23" s="213" t="e">
        <f t="shared" si="2"/>
        <v>#DIV/0!</v>
      </c>
      <c r="AH23" s="213" t="e">
        <f t="shared" si="2"/>
        <v>#DIV/0!</v>
      </c>
      <c r="AI23" s="213" t="e">
        <f t="shared" si="2"/>
        <v>#DIV/0!</v>
      </c>
      <c r="AJ23" s="213" t="e">
        <f t="shared" si="2"/>
        <v>#DIV/0!</v>
      </c>
      <c r="AK23" s="213" t="e">
        <f t="shared" si="2"/>
        <v>#DIV/0!</v>
      </c>
      <c r="AL23" s="213" t="e">
        <f t="shared" si="2"/>
        <v>#DIV/0!</v>
      </c>
      <c r="AM23" s="213" t="e">
        <f t="shared" si="2"/>
        <v>#DIV/0!</v>
      </c>
      <c r="AN23" s="213" t="e">
        <f t="shared" si="2"/>
        <v>#DIV/0!</v>
      </c>
    </row>
    <row r="24" spans="1:40" s="56" customFormat="1" ht="30" customHeight="1">
      <c r="A24" s="398"/>
      <c r="B24" s="398">
        <v>2</v>
      </c>
      <c r="C24" s="204" t="s">
        <v>388</v>
      </c>
      <c r="D24" s="206">
        <f t="shared" si="0"/>
        <v>0</v>
      </c>
      <c r="E24" s="206">
        <f t="shared" si="0"/>
        <v>0</v>
      </c>
      <c r="F24" s="206">
        <f t="shared" si="0"/>
        <v>0</v>
      </c>
      <c r="G24" s="206">
        <f t="shared" ref="G24:AN24" si="3">G8+G16</f>
        <v>0</v>
      </c>
      <c r="H24" s="206">
        <f t="shared" si="3"/>
        <v>0</v>
      </c>
      <c r="I24" s="206">
        <f t="shared" si="3"/>
        <v>0</v>
      </c>
      <c r="J24" s="206">
        <f t="shared" si="3"/>
        <v>0</v>
      </c>
      <c r="K24" s="206">
        <f t="shared" si="3"/>
        <v>0</v>
      </c>
      <c r="L24" s="206">
        <f t="shared" si="3"/>
        <v>0</v>
      </c>
      <c r="M24" s="206">
        <f t="shared" si="3"/>
        <v>0</v>
      </c>
      <c r="N24" s="206">
        <f t="shared" si="3"/>
        <v>0</v>
      </c>
      <c r="O24" s="206">
        <f t="shared" si="3"/>
        <v>0</v>
      </c>
      <c r="P24" s="206">
        <f t="shared" si="3"/>
        <v>0</v>
      </c>
      <c r="Q24" s="206">
        <f t="shared" si="3"/>
        <v>0</v>
      </c>
      <c r="R24" s="206">
        <f t="shared" si="3"/>
        <v>0</v>
      </c>
      <c r="S24" s="206">
        <f t="shared" si="3"/>
        <v>0</v>
      </c>
      <c r="T24" s="206">
        <f t="shared" si="3"/>
        <v>0</v>
      </c>
      <c r="U24" s="206">
        <f t="shared" si="3"/>
        <v>0</v>
      </c>
      <c r="V24" s="206">
        <f t="shared" si="3"/>
        <v>0</v>
      </c>
      <c r="W24" s="206">
        <f t="shared" si="3"/>
        <v>0</v>
      </c>
      <c r="X24" s="206">
        <f t="shared" si="3"/>
        <v>0</v>
      </c>
      <c r="Y24" s="206">
        <f t="shared" si="3"/>
        <v>0</v>
      </c>
      <c r="Z24" s="206">
        <f t="shared" si="3"/>
        <v>0</v>
      </c>
      <c r="AA24" s="206">
        <f t="shared" si="3"/>
        <v>0</v>
      </c>
      <c r="AB24" s="206">
        <f t="shared" si="3"/>
        <v>0</v>
      </c>
      <c r="AC24" s="206">
        <f t="shared" si="3"/>
        <v>0</v>
      </c>
      <c r="AD24" s="206">
        <f t="shared" si="3"/>
        <v>0</v>
      </c>
      <c r="AE24" s="206">
        <f t="shared" si="3"/>
        <v>0</v>
      </c>
      <c r="AF24" s="206">
        <f t="shared" si="3"/>
        <v>0</v>
      </c>
      <c r="AG24" s="206">
        <f t="shared" si="3"/>
        <v>0</v>
      </c>
      <c r="AH24" s="206">
        <f t="shared" si="3"/>
        <v>0</v>
      </c>
      <c r="AI24" s="206">
        <f t="shared" si="3"/>
        <v>0</v>
      </c>
      <c r="AJ24" s="206">
        <f t="shared" si="3"/>
        <v>0</v>
      </c>
      <c r="AK24" s="206">
        <f t="shared" si="3"/>
        <v>0</v>
      </c>
      <c r="AL24" s="206">
        <f t="shared" si="3"/>
        <v>0</v>
      </c>
      <c r="AM24" s="206">
        <f t="shared" si="3"/>
        <v>0</v>
      </c>
      <c r="AN24" s="206">
        <f t="shared" si="3"/>
        <v>0</v>
      </c>
    </row>
    <row r="25" spans="1:40" s="211" customFormat="1" ht="30" customHeight="1">
      <c r="A25" s="398"/>
      <c r="B25" s="398"/>
      <c r="C25" s="212" t="s">
        <v>389</v>
      </c>
      <c r="D25" s="213" t="e">
        <f>(D24/D30)</f>
        <v>#DIV/0!</v>
      </c>
      <c r="E25" s="213" t="e">
        <f t="shared" ref="E25:AN25" si="4">(E24/E30)</f>
        <v>#DIV/0!</v>
      </c>
      <c r="F25" s="213" t="e">
        <f t="shared" si="4"/>
        <v>#DIV/0!</v>
      </c>
      <c r="G25" s="213" t="e">
        <f t="shared" si="4"/>
        <v>#DIV/0!</v>
      </c>
      <c r="H25" s="213" t="e">
        <f t="shared" si="4"/>
        <v>#DIV/0!</v>
      </c>
      <c r="I25" s="213" t="e">
        <f t="shared" si="4"/>
        <v>#DIV/0!</v>
      </c>
      <c r="J25" s="213" t="e">
        <f t="shared" si="4"/>
        <v>#DIV/0!</v>
      </c>
      <c r="K25" s="213" t="e">
        <f t="shared" si="4"/>
        <v>#DIV/0!</v>
      </c>
      <c r="L25" s="213" t="e">
        <f t="shared" si="4"/>
        <v>#DIV/0!</v>
      </c>
      <c r="M25" s="213" t="e">
        <f t="shared" si="4"/>
        <v>#DIV/0!</v>
      </c>
      <c r="N25" s="213" t="e">
        <f t="shared" si="4"/>
        <v>#DIV/0!</v>
      </c>
      <c r="O25" s="213" t="e">
        <f t="shared" si="4"/>
        <v>#DIV/0!</v>
      </c>
      <c r="P25" s="213" t="e">
        <f t="shared" si="4"/>
        <v>#DIV/0!</v>
      </c>
      <c r="Q25" s="213" t="e">
        <f t="shared" si="4"/>
        <v>#DIV/0!</v>
      </c>
      <c r="R25" s="213" t="e">
        <f t="shared" si="4"/>
        <v>#DIV/0!</v>
      </c>
      <c r="S25" s="213" t="e">
        <f t="shared" si="4"/>
        <v>#DIV/0!</v>
      </c>
      <c r="T25" s="213" t="e">
        <f t="shared" si="4"/>
        <v>#DIV/0!</v>
      </c>
      <c r="U25" s="213" t="e">
        <f t="shared" si="4"/>
        <v>#DIV/0!</v>
      </c>
      <c r="V25" s="213" t="e">
        <f t="shared" si="4"/>
        <v>#DIV/0!</v>
      </c>
      <c r="W25" s="213" t="e">
        <f t="shared" si="4"/>
        <v>#DIV/0!</v>
      </c>
      <c r="X25" s="213" t="e">
        <f t="shared" si="4"/>
        <v>#DIV/0!</v>
      </c>
      <c r="Y25" s="213" t="e">
        <f t="shared" si="4"/>
        <v>#DIV/0!</v>
      </c>
      <c r="Z25" s="213" t="e">
        <f t="shared" si="4"/>
        <v>#DIV/0!</v>
      </c>
      <c r="AA25" s="213" t="e">
        <f t="shared" si="4"/>
        <v>#DIV/0!</v>
      </c>
      <c r="AB25" s="213" t="e">
        <f t="shared" si="4"/>
        <v>#DIV/0!</v>
      </c>
      <c r="AC25" s="213" t="e">
        <f t="shared" si="4"/>
        <v>#DIV/0!</v>
      </c>
      <c r="AD25" s="213" t="e">
        <f t="shared" si="4"/>
        <v>#DIV/0!</v>
      </c>
      <c r="AE25" s="213" t="e">
        <f t="shared" si="4"/>
        <v>#DIV/0!</v>
      </c>
      <c r="AF25" s="213" t="e">
        <f t="shared" si="4"/>
        <v>#DIV/0!</v>
      </c>
      <c r="AG25" s="213" t="e">
        <f t="shared" si="4"/>
        <v>#DIV/0!</v>
      </c>
      <c r="AH25" s="213" t="e">
        <f t="shared" si="4"/>
        <v>#DIV/0!</v>
      </c>
      <c r="AI25" s="213" t="e">
        <f t="shared" si="4"/>
        <v>#DIV/0!</v>
      </c>
      <c r="AJ25" s="213" t="e">
        <f t="shared" si="4"/>
        <v>#DIV/0!</v>
      </c>
      <c r="AK25" s="213" t="e">
        <f t="shared" si="4"/>
        <v>#DIV/0!</v>
      </c>
      <c r="AL25" s="213" t="e">
        <f t="shared" si="4"/>
        <v>#DIV/0!</v>
      </c>
      <c r="AM25" s="213" t="e">
        <f t="shared" si="4"/>
        <v>#DIV/0!</v>
      </c>
      <c r="AN25" s="213" t="e">
        <f t="shared" si="4"/>
        <v>#DIV/0!</v>
      </c>
    </row>
    <row r="26" spans="1:40" s="56" customFormat="1" ht="30" customHeight="1">
      <c r="A26" s="398"/>
      <c r="B26" s="398">
        <v>3</v>
      </c>
      <c r="C26" s="204" t="s">
        <v>388</v>
      </c>
      <c r="D26" s="206">
        <f t="shared" si="0"/>
        <v>0</v>
      </c>
      <c r="E26" s="206">
        <f t="shared" si="0"/>
        <v>0</v>
      </c>
      <c r="F26" s="206">
        <f t="shared" si="0"/>
        <v>0</v>
      </c>
      <c r="G26" s="206">
        <f t="shared" ref="G26:AN26" si="5">G10+G18</f>
        <v>0</v>
      </c>
      <c r="H26" s="206">
        <f t="shared" si="5"/>
        <v>0</v>
      </c>
      <c r="I26" s="206">
        <f t="shared" si="5"/>
        <v>0</v>
      </c>
      <c r="J26" s="206">
        <f t="shared" si="5"/>
        <v>0</v>
      </c>
      <c r="K26" s="206">
        <f t="shared" si="5"/>
        <v>0</v>
      </c>
      <c r="L26" s="206">
        <f t="shared" si="5"/>
        <v>0</v>
      </c>
      <c r="M26" s="206">
        <f t="shared" si="5"/>
        <v>0</v>
      </c>
      <c r="N26" s="206">
        <f t="shared" si="5"/>
        <v>0</v>
      </c>
      <c r="O26" s="206">
        <f t="shared" si="5"/>
        <v>0</v>
      </c>
      <c r="P26" s="206">
        <f t="shared" si="5"/>
        <v>0</v>
      </c>
      <c r="Q26" s="206">
        <f t="shared" si="5"/>
        <v>0</v>
      </c>
      <c r="R26" s="206">
        <f t="shared" si="5"/>
        <v>0</v>
      </c>
      <c r="S26" s="206">
        <f t="shared" si="5"/>
        <v>0</v>
      </c>
      <c r="T26" s="206">
        <f t="shared" si="5"/>
        <v>0</v>
      </c>
      <c r="U26" s="206">
        <f t="shared" si="5"/>
        <v>0</v>
      </c>
      <c r="V26" s="206">
        <f t="shared" si="5"/>
        <v>0</v>
      </c>
      <c r="W26" s="206">
        <f t="shared" si="5"/>
        <v>0</v>
      </c>
      <c r="X26" s="206">
        <f t="shared" si="5"/>
        <v>0</v>
      </c>
      <c r="Y26" s="206">
        <f t="shared" si="5"/>
        <v>0</v>
      </c>
      <c r="Z26" s="206">
        <f t="shared" si="5"/>
        <v>0</v>
      </c>
      <c r="AA26" s="206">
        <f t="shared" si="5"/>
        <v>0</v>
      </c>
      <c r="AB26" s="206">
        <f t="shared" si="5"/>
        <v>0</v>
      </c>
      <c r="AC26" s="206">
        <f t="shared" si="5"/>
        <v>0</v>
      </c>
      <c r="AD26" s="206">
        <f t="shared" si="5"/>
        <v>0</v>
      </c>
      <c r="AE26" s="206">
        <f t="shared" si="5"/>
        <v>0</v>
      </c>
      <c r="AF26" s="206">
        <f t="shared" si="5"/>
        <v>0</v>
      </c>
      <c r="AG26" s="206">
        <f t="shared" si="5"/>
        <v>0</v>
      </c>
      <c r="AH26" s="206">
        <f t="shared" si="5"/>
        <v>0</v>
      </c>
      <c r="AI26" s="206">
        <f t="shared" si="5"/>
        <v>0</v>
      </c>
      <c r="AJ26" s="206">
        <f t="shared" si="5"/>
        <v>0</v>
      </c>
      <c r="AK26" s="206">
        <f t="shared" si="5"/>
        <v>0</v>
      </c>
      <c r="AL26" s="206">
        <f t="shared" si="5"/>
        <v>0</v>
      </c>
      <c r="AM26" s="206">
        <f t="shared" si="5"/>
        <v>0</v>
      </c>
      <c r="AN26" s="206">
        <f t="shared" si="5"/>
        <v>0</v>
      </c>
    </row>
    <row r="27" spans="1:40" s="214" customFormat="1" ht="30" customHeight="1">
      <c r="A27" s="398"/>
      <c r="B27" s="398"/>
      <c r="C27" s="212" t="s">
        <v>389</v>
      </c>
      <c r="D27" s="213" t="e">
        <f>(D26/D30)</f>
        <v>#DIV/0!</v>
      </c>
      <c r="E27" s="213" t="e">
        <f t="shared" ref="E27:AN27" si="6">(E26/E30)</f>
        <v>#DIV/0!</v>
      </c>
      <c r="F27" s="213" t="e">
        <f t="shared" si="6"/>
        <v>#DIV/0!</v>
      </c>
      <c r="G27" s="213" t="e">
        <f t="shared" si="6"/>
        <v>#DIV/0!</v>
      </c>
      <c r="H27" s="213" t="e">
        <f t="shared" si="6"/>
        <v>#DIV/0!</v>
      </c>
      <c r="I27" s="213" t="e">
        <f t="shared" si="6"/>
        <v>#DIV/0!</v>
      </c>
      <c r="J27" s="213" t="e">
        <f t="shared" si="6"/>
        <v>#DIV/0!</v>
      </c>
      <c r="K27" s="213" t="e">
        <f t="shared" si="6"/>
        <v>#DIV/0!</v>
      </c>
      <c r="L27" s="213" t="e">
        <f t="shared" si="6"/>
        <v>#DIV/0!</v>
      </c>
      <c r="M27" s="213" t="e">
        <f t="shared" si="6"/>
        <v>#DIV/0!</v>
      </c>
      <c r="N27" s="213" t="e">
        <f t="shared" si="6"/>
        <v>#DIV/0!</v>
      </c>
      <c r="O27" s="213" t="e">
        <f t="shared" si="6"/>
        <v>#DIV/0!</v>
      </c>
      <c r="P27" s="213" t="e">
        <f t="shared" si="6"/>
        <v>#DIV/0!</v>
      </c>
      <c r="Q27" s="213" t="e">
        <f t="shared" si="6"/>
        <v>#DIV/0!</v>
      </c>
      <c r="R27" s="213" t="e">
        <f t="shared" si="6"/>
        <v>#DIV/0!</v>
      </c>
      <c r="S27" s="213" t="e">
        <f t="shared" si="6"/>
        <v>#DIV/0!</v>
      </c>
      <c r="T27" s="213" t="e">
        <f t="shared" si="6"/>
        <v>#DIV/0!</v>
      </c>
      <c r="U27" s="213" t="e">
        <f t="shared" si="6"/>
        <v>#DIV/0!</v>
      </c>
      <c r="V27" s="213" t="e">
        <f t="shared" si="6"/>
        <v>#DIV/0!</v>
      </c>
      <c r="W27" s="213" t="e">
        <f t="shared" si="6"/>
        <v>#DIV/0!</v>
      </c>
      <c r="X27" s="213" t="e">
        <f t="shared" si="6"/>
        <v>#DIV/0!</v>
      </c>
      <c r="Y27" s="213" t="e">
        <f t="shared" si="6"/>
        <v>#DIV/0!</v>
      </c>
      <c r="Z27" s="213" t="e">
        <f t="shared" si="6"/>
        <v>#DIV/0!</v>
      </c>
      <c r="AA27" s="213" t="e">
        <f t="shared" si="6"/>
        <v>#DIV/0!</v>
      </c>
      <c r="AB27" s="213" t="e">
        <f t="shared" si="6"/>
        <v>#DIV/0!</v>
      </c>
      <c r="AC27" s="213" t="e">
        <f t="shared" si="6"/>
        <v>#DIV/0!</v>
      </c>
      <c r="AD27" s="213" t="e">
        <f t="shared" si="6"/>
        <v>#DIV/0!</v>
      </c>
      <c r="AE27" s="213" t="e">
        <f t="shared" si="6"/>
        <v>#DIV/0!</v>
      </c>
      <c r="AF27" s="213" t="e">
        <f t="shared" si="6"/>
        <v>#DIV/0!</v>
      </c>
      <c r="AG27" s="213" t="e">
        <f t="shared" si="6"/>
        <v>#DIV/0!</v>
      </c>
      <c r="AH27" s="213" t="e">
        <f t="shared" si="6"/>
        <v>#DIV/0!</v>
      </c>
      <c r="AI27" s="213" t="e">
        <f t="shared" si="6"/>
        <v>#DIV/0!</v>
      </c>
      <c r="AJ27" s="213" t="e">
        <f t="shared" si="6"/>
        <v>#DIV/0!</v>
      </c>
      <c r="AK27" s="213" t="e">
        <f t="shared" si="6"/>
        <v>#DIV/0!</v>
      </c>
      <c r="AL27" s="213" t="e">
        <f t="shared" si="6"/>
        <v>#DIV/0!</v>
      </c>
      <c r="AM27" s="213" t="e">
        <f t="shared" si="6"/>
        <v>#DIV/0!</v>
      </c>
      <c r="AN27" s="213" t="e">
        <f t="shared" si="6"/>
        <v>#DIV/0!</v>
      </c>
    </row>
    <row r="28" spans="1:40" s="214" customFormat="1" ht="30" customHeight="1">
      <c r="A28" s="398"/>
      <c r="B28" s="411" t="s">
        <v>444</v>
      </c>
      <c r="C28" s="264" t="s">
        <v>388</v>
      </c>
      <c r="D28" s="265">
        <f>D12+D20</f>
        <v>0</v>
      </c>
      <c r="E28" s="265">
        <f t="shared" ref="E28:AN28" si="7">E12+E20</f>
        <v>0</v>
      </c>
      <c r="F28" s="265">
        <f t="shared" si="7"/>
        <v>0</v>
      </c>
      <c r="G28" s="265">
        <f t="shared" si="7"/>
        <v>0</v>
      </c>
      <c r="H28" s="265">
        <f t="shared" si="7"/>
        <v>0</v>
      </c>
      <c r="I28" s="265">
        <f t="shared" si="7"/>
        <v>0</v>
      </c>
      <c r="J28" s="265">
        <f t="shared" si="7"/>
        <v>0</v>
      </c>
      <c r="K28" s="265">
        <f t="shared" si="7"/>
        <v>0</v>
      </c>
      <c r="L28" s="265">
        <f t="shared" si="7"/>
        <v>0</v>
      </c>
      <c r="M28" s="265">
        <f t="shared" si="7"/>
        <v>0</v>
      </c>
      <c r="N28" s="265">
        <f t="shared" si="7"/>
        <v>0</v>
      </c>
      <c r="O28" s="265">
        <f t="shared" si="7"/>
        <v>0</v>
      </c>
      <c r="P28" s="265">
        <f t="shared" si="7"/>
        <v>0</v>
      </c>
      <c r="Q28" s="265">
        <f t="shared" si="7"/>
        <v>0</v>
      </c>
      <c r="R28" s="265">
        <f t="shared" si="7"/>
        <v>0</v>
      </c>
      <c r="S28" s="265">
        <f t="shared" si="7"/>
        <v>0</v>
      </c>
      <c r="T28" s="265">
        <f t="shared" si="7"/>
        <v>0</v>
      </c>
      <c r="U28" s="265">
        <f t="shared" si="7"/>
        <v>0</v>
      </c>
      <c r="V28" s="265">
        <f t="shared" si="7"/>
        <v>0</v>
      </c>
      <c r="W28" s="265">
        <f t="shared" si="7"/>
        <v>0</v>
      </c>
      <c r="X28" s="265">
        <f t="shared" si="7"/>
        <v>0</v>
      </c>
      <c r="Y28" s="265">
        <f t="shared" si="7"/>
        <v>0</v>
      </c>
      <c r="Z28" s="265">
        <f t="shared" si="7"/>
        <v>0</v>
      </c>
      <c r="AA28" s="265">
        <f t="shared" si="7"/>
        <v>0</v>
      </c>
      <c r="AB28" s="265">
        <f t="shared" si="7"/>
        <v>0</v>
      </c>
      <c r="AC28" s="265">
        <f t="shared" si="7"/>
        <v>0</v>
      </c>
      <c r="AD28" s="265">
        <f t="shared" si="7"/>
        <v>0</v>
      </c>
      <c r="AE28" s="265">
        <f t="shared" si="7"/>
        <v>0</v>
      </c>
      <c r="AF28" s="265">
        <f t="shared" si="7"/>
        <v>0</v>
      </c>
      <c r="AG28" s="265">
        <f t="shared" si="7"/>
        <v>0</v>
      </c>
      <c r="AH28" s="265">
        <f t="shared" si="7"/>
        <v>0</v>
      </c>
      <c r="AI28" s="265">
        <f t="shared" si="7"/>
        <v>0</v>
      </c>
      <c r="AJ28" s="265">
        <f t="shared" si="7"/>
        <v>0</v>
      </c>
      <c r="AK28" s="265">
        <f t="shared" si="7"/>
        <v>0</v>
      </c>
      <c r="AL28" s="265">
        <f t="shared" si="7"/>
        <v>0</v>
      </c>
      <c r="AM28" s="265">
        <f t="shared" si="7"/>
        <v>0</v>
      </c>
      <c r="AN28" s="265">
        <f t="shared" si="7"/>
        <v>0</v>
      </c>
    </row>
    <row r="29" spans="1:40" s="214" customFormat="1" ht="30" customHeight="1">
      <c r="A29" s="398"/>
      <c r="B29" s="412"/>
      <c r="C29" s="264" t="s">
        <v>389</v>
      </c>
      <c r="D29" s="267" t="e">
        <f>(D28/D30)</f>
        <v>#DIV/0!</v>
      </c>
      <c r="E29" s="267" t="e">
        <f t="shared" ref="E29:AN29" si="8">(E28/E30)</f>
        <v>#DIV/0!</v>
      </c>
      <c r="F29" s="267" t="e">
        <f t="shared" si="8"/>
        <v>#DIV/0!</v>
      </c>
      <c r="G29" s="267" t="e">
        <f t="shared" si="8"/>
        <v>#DIV/0!</v>
      </c>
      <c r="H29" s="267" t="e">
        <f t="shared" si="8"/>
        <v>#DIV/0!</v>
      </c>
      <c r="I29" s="267" t="e">
        <f t="shared" si="8"/>
        <v>#DIV/0!</v>
      </c>
      <c r="J29" s="267" t="e">
        <f t="shared" si="8"/>
        <v>#DIV/0!</v>
      </c>
      <c r="K29" s="267" t="e">
        <f t="shared" si="8"/>
        <v>#DIV/0!</v>
      </c>
      <c r="L29" s="267" t="e">
        <f t="shared" si="8"/>
        <v>#DIV/0!</v>
      </c>
      <c r="M29" s="267" t="e">
        <f t="shared" si="8"/>
        <v>#DIV/0!</v>
      </c>
      <c r="N29" s="267" t="e">
        <f t="shared" si="8"/>
        <v>#DIV/0!</v>
      </c>
      <c r="O29" s="267" t="e">
        <f t="shared" si="8"/>
        <v>#DIV/0!</v>
      </c>
      <c r="P29" s="267" t="e">
        <f t="shared" si="8"/>
        <v>#DIV/0!</v>
      </c>
      <c r="Q29" s="267" t="e">
        <f t="shared" si="8"/>
        <v>#DIV/0!</v>
      </c>
      <c r="R29" s="267" t="e">
        <f t="shared" si="8"/>
        <v>#DIV/0!</v>
      </c>
      <c r="S29" s="267" t="e">
        <f t="shared" si="8"/>
        <v>#DIV/0!</v>
      </c>
      <c r="T29" s="267" t="e">
        <f t="shared" si="8"/>
        <v>#DIV/0!</v>
      </c>
      <c r="U29" s="267" t="e">
        <f t="shared" si="8"/>
        <v>#DIV/0!</v>
      </c>
      <c r="V29" s="267" t="e">
        <f t="shared" si="8"/>
        <v>#DIV/0!</v>
      </c>
      <c r="W29" s="267" t="e">
        <f t="shared" si="8"/>
        <v>#DIV/0!</v>
      </c>
      <c r="X29" s="267" t="e">
        <f t="shared" si="8"/>
        <v>#DIV/0!</v>
      </c>
      <c r="Y29" s="267" t="e">
        <f t="shared" si="8"/>
        <v>#DIV/0!</v>
      </c>
      <c r="Z29" s="267" t="e">
        <f t="shared" si="8"/>
        <v>#DIV/0!</v>
      </c>
      <c r="AA29" s="267" t="e">
        <f t="shared" si="8"/>
        <v>#DIV/0!</v>
      </c>
      <c r="AB29" s="267" t="e">
        <f t="shared" si="8"/>
        <v>#DIV/0!</v>
      </c>
      <c r="AC29" s="267" t="e">
        <f t="shared" si="8"/>
        <v>#DIV/0!</v>
      </c>
      <c r="AD29" s="267" t="e">
        <f t="shared" si="8"/>
        <v>#DIV/0!</v>
      </c>
      <c r="AE29" s="267" t="e">
        <f t="shared" si="8"/>
        <v>#DIV/0!</v>
      </c>
      <c r="AF29" s="267" t="e">
        <f t="shared" si="8"/>
        <v>#DIV/0!</v>
      </c>
      <c r="AG29" s="267" t="e">
        <f t="shared" si="8"/>
        <v>#DIV/0!</v>
      </c>
      <c r="AH29" s="267" t="e">
        <f t="shared" si="8"/>
        <v>#DIV/0!</v>
      </c>
      <c r="AI29" s="267" t="e">
        <f t="shared" si="8"/>
        <v>#DIV/0!</v>
      </c>
      <c r="AJ29" s="267" t="e">
        <f t="shared" si="8"/>
        <v>#DIV/0!</v>
      </c>
      <c r="AK29" s="267" t="e">
        <f t="shared" si="8"/>
        <v>#DIV/0!</v>
      </c>
      <c r="AL29" s="267" t="e">
        <f t="shared" si="8"/>
        <v>#DIV/0!</v>
      </c>
      <c r="AM29" s="267" t="e">
        <f t="shared" si="8"/>
        <v>#DIV/0!</v>
      </c>
      <c r="AN29" s="267" t="e">
        <f t="shared" si="8"/>
        <v>#DIV/0!</v>
      </c>
    </row>
    <row r="30" spans="1:40" s="56" customFormat="1" ht="30" customHeight="1">
      <c r="A30" s="398"/>
      <c r="B30" s="398" t="s">
        <v>445</v>
      </c>
      <c r="C30" s="398"/>
      <c r="D30" s="206">
        <f>D26+D24+D22+D28</f>
        <v>0</v>
      </c>
      <c r="E30" s="206">
        <f t="shared" ref="E30:AN30" si="9">E26+E24+E22+E28</f>
        <v>0</v>
      </c>
      <c r="F30" s="206">
        <f t="shared" si="9"/>
        <v>0</v>
      </c>
      <c r="G30" s="206">
        <f t="shared" si="9"/>
        <v>0</v>
      </c>
      <c r="H30" s="206">
        <f t="shared" si="9"/>
        <v>0</v>
      </c>
      <c r="I30" s="206">
        <f t="shared" si="9"/>
        <v>0</v>
      </c>
      <c r="J30" s="206">
        <f t="shared" si="9"/>
        <v>0</v>
      </c>
      <c r="K30" s="206">
        <f t="shared" si="9"/>
        <v>0</v>
      </c>
      <c r="L30" s="206">
        <f t="shared" si="9"/>
        <v>0</v>
      </c>
      <c r="M30" s="206">
        <f t="shared" si="9"/>
        <v>0</v>
      </c>
      <c r="N30" s="206">
        <f t="shared" si="9"/>
        <v>0</v>
      </c>
      <c r="O30" s="206">
        <f t="shared" si="9"/>
        <v>0</v>
      </c>
      <c r="P30" s="206">
        <f t="shared" si="9"/>
        <v>0</v>
      </c>
      <c r="Q30" s="206">
        <f t="shared" si="9"/>
        <v>0</v>
      </c>
      <c r="R30" s="206">
        <f t="shared" si="9"/>
        <v>0</v>
      </c>
      <c r="S30" s="206">
        <f t="shared" si="9"/>
        <v>0</v>
      </c>
      <c r="T30" s="206">
        <f t="shared" si="9"/>
        <v>0</v>
      </c>
      <c r="U30" s="206">
        <f t="shared" si="9"/>
        <v>0</v>
      </c>
      <c r="V30" s="206">
        <f t="shared" si="9"/>
        <v>0</v>
      </c>
      <c r="W30" s="206">
        <f t="shared" si="9"/>
        <v>0</v>
      </c>
      <c r="X30" s="206">
        <f t="shared" si="9"/>
        <v>0</v>
      </c>
      <c r="Y30" s="206">
        <f t="shared" si="9"/>
        <v>0</v>
      </c>
      <c r="Z30" s="206">
        <f t="shared" si="9"/>
        <v>0</v>
      </c>
      <c r="AA30" s="206">
        <f t="shared" si="9"/>
        <v>0</v>
      </c>
      <c r="AB30" s="206">
        <f t="shared" si="9"/>
        <v>0</v>
      </c>
      <c r="AC30" s="206">
        <f t="shared" si="9"/>
        <v>0</v>
      </c>
      <c r="AD30" s="206">
        <f t="shared" si="9"/>
        <v>0</v>
      </c>
      <c r="AE30" s="206">
        <f t="shared" si="9"/>
        <v>0</v>
      </c>
      <c r="AF30" s="206">
        <f t="shared" si="9"/>
        <v>0</v>
      </c>
      <c r="AG30" s="206">
        <f t="shared" si="9"/>
        <v>0</v>
      </c>
      <c r="AH30" s="206">
        <f t="shared" si="9"/>
        <v>0</v>
      </c>
      <c r="AI30" s="206">
        <f t="shared" si="9"/>
        <v>0</v>
      </c>
      <c r="AJ30" s="206">
        <f t="shared" si="9"/>
        <v>0</v>
      </c>
      <c r="AK30" s="206">
        <f t="shared" si="9"/>
        <v>0</v>
      </c>
      <c r="AL30" s="206">
        <f t="shared" si="9"/>
        <v>0</v>
      </c>
      <c r="AM30" s="206">
        <f t="shared" si="9"/>
        <v>0</v>
      </c>
      <c r="AN30" s="206">
        <f t="shared" si="9"/>
        <v>0</v>
      </c>
    </row>
    <row r="31" spans="1:40">
      <c r="A31" s="60"/>
      <c r="B31" s="60"/>
      <c r="C31" s="60"/>
      <c r="D31" s="60"/>
      <c r="E31" s="64"/>
      <c r="F31" s="64"/>
      <c r="G31" s="60"/>
      <c r="H31" s="60"/>
      <c r="I31" s="60"/>
      <c r="J31" s="60"/>
      <c r="K31" s="60"/>
      <c r="L31" s="60"/>
      <c r="M31" s="60"/>
      <c r="N31" s="60"/>
      <c r="O31" s="60"/>
      <c r="P31" s="60"/>
      <c r="Q31" s="60"/>
      <c r="R31" s="60"/>
      <c r="S31" s="60"/>
      <c r="T31" s="60"/>
      <c r="V31" s="60"/>
      <c r="AA31" s="60"/>
      <c r="AB31" s="60"/>
      <c r="AD31" s="60"/>
      <c r="AE31" s="60"/>
      <c r="AF31" s="60"/>
      <c r="AG31" s="60"/>
      <c r="AH31" s="60"/>
      <c r="AI31" s="60"/>
      <c r="AJ31" s="60"/>
      <c r="AK31" s="60"/>
      <c r="AL31" s="60"/>
    </row>
    <row r="32" spans="1:40" ht="48.75" hidden="1" customHeight="1">
      <c r="A32" s="428" t="s">
        <v>440</v>
      </c>
      <c r="B32" s="428"/>
      <c r="C32" s="428"/>
      <c r="D32" s="428"/>
      <c r="E32" s="428"/>
      <c r="F32" s="428"/>
      <c r="G32" s="428"/>
      <c r="H32" s="252"/>
      <c r="I32" s="252"/>
      <c r="J32" s="252"/>
      <c r="K32" s="252"/>
      <c r="L32" s="252"/>
      <c r="M32" s="252"/>
      <c r="N32" s="252"/>
      <c r="O32" s="252"/>
      <c r="P32" s="252"/>
      <c r="Q32" s="252"/>
      <c r="R32" s="252"/>
      <c r="S32" s="252"/>
      <c r="T32" s="252"/>
      <c r="U32" s="253"/>
      <c r="V32" s="252"/>
      <c r="AA32" s="60"/>
      <c r="AB32" s="60"/>
      <c r="AD32" s="60"/>
      <c r="AE32" s="60"/>
      <c r="AF32" s="60"/>
      <c r="AG32" s="60"/>
      <c r="AH32" s="60"/>
      <c r="AI32" s="60"/>
      <c r="AJ32" s="60"/>
      <c r="AK32" s="60"/>
      <c r="AL32" s="60"/>
    </row>
    <row r="33" spans="1:40" ht="15.75" hidden="1">
      <c r="A33" s="250" t="s">
        <v>26</v>
      </c>
      <c r="B33" s="250">
        <v>1</v>
      </c>
      <c r="C33" s="250" t="s">
        <v>388</v>
      </c>
      <c r="D33" s="251">
        <f t="shared" ref="D33:AN33" si="10">D6</f>
        <v>0</v>
      </c>
      <c r="E33" s="251">
        <f t="shared" si="10"/>
        <v>0</v>
      </c>
      <c r="F33" s="251">
        <f t="shared" si="10"/>
        <v>0</v>
      </c>
      <c r="G33" s="251">
        <f t="shared" si="10"/>
        <v>0</v>
      </c>
      <c r="H33" s="251">
        <f t="shared" si="10"/>
        <v>0</v>
      </c>
      <c r="I33" s="251">
        <f t="shared" si="10"/>
        <v>0</v>
      </c>
      <c r="J33" s="251">
        <f t="shared" si="10"/>
        <v>0</v>
      </c>
      <c r="K33" s="251">
        <f t="shared" si="10"/>
        <v>0</v>
      </c>
      <c r="L33" s="251">
        <f t="shared" si="10"/>
        <v>0</v>
      </c>
      <c r="M33" s="251">
        <f t="shared" si="10"/>
        <v>0</v>
      </c>
      <c r="N33" s="251">
        <f t="shared" si="10"/>
        <v>0</v>
      </c>
      <c r="O33" s="251">
        <f t="shared" si="10"/>
        <v>0</v>
      </c>
      <c r="P33" s="251">
        <f t="shared" si="10"/>
        <v>0</v>
      </c>
      <c r="Q33" s="251">
        <f t="shared" si="10"/>
        <v>0</v>
      </c>
      <c r="R33" s="251">
        <f t="shared" si="10"/>
        <v>0</v>
      </c>
      <c r="S33" s="251">
        <f t="shared" si="10"/>
        <v>0</v>
      </c>
      <c r="T33" s="251">
        <f t="shared" si="10"/>
        <v>0</v>
      </c>
      <c r="U33" s="251">
        <f t="shared" si="10"/>
        <v>0</v>
      </c>
      <c r="V33" s="251">
        <f t="shared" si="10"/>
        <v>0</v>
      </c>
      <c r="W33" s="251">
        <f t="shared" si="10"/>
        <v>0</v>
      </c>
      <c r="X33" s="251">
        <f t="shared" si="10"/>
        <v>0</v>
      </c>
      <c r="Y33" s="251">
        <f t="shared" si="10"/>
        <v>0</v>
      </c>
      <c r="Z33" s="251">
        <f t="shared" si="10"/>
        <v>0</v>
      </c>
      <c r="AA33" s="251">
        <f t="shared" si="10"/>
        <v>0</v>
      </c>
      <c r="AB33" s="251">
        <f t="shared" si="10"/>
        <v>0</v>
      </c>
      <c r="AC33" s="251">
        <f t="shared" si="10"/>
        <v>0</v>
      </c>
      <c r="AD33" s="251">
        <f t="shared" si="10"/>
        <v>0</v>
      </c>
      <c r="AE33" s="251">
        <f t="shared" si="10"/>
        <v>0</v>
      </c>
      <c r="AF33" s="251">
        <f t="shared" si="10"/>
        <v>0</v>
      </c>
      <c r="AG33" s="251">
        <f t="shared" si="10"/>
        <v>0</v>
      </c>
      <c r="AH33" s="251">
        <f t="shared" si="10"/>
        <v>0</v>
      </c>
      <c r="AI33" s="251">
        <f t="shared" si="10"/>
        <v>0</v>
      </c>
      <c r="AJ33" s="251">
        <f t="shared" si="10"/>
        <v>0</v>
      </c>
      <c r="AK33" s="251">
        <f t="shared" si="10"/>
        <v>0</v>
      </c>
      <c r="AL33" s="251">
        <f t="shared" si="10"/>
        <v>0</v>
      </c>
      <c r="AM33" s="251">
        <f t="shared" si="10"/>
        <v>0</v>
      </c>
      <c r="AN33" s="251">
        <f t="shared" si="10"/>
        <v>0</v>
      </c>
    </row>
    <row r="34" spans="1:40" ht="15.75" hidden="1">
      <c r="A34" s="250" t="s">
        <v>26</v>
      </c>
      <c r="B34" s="250">
        <v>2</v>
      </c>
      <c r="C34" s="250" t="s">
        <v>388</v>
      </c>
      <c r="D34" s="251">
        <f t="shared" ref="D34:AN34" si="11">D8</f>
        <v>0</v>
      </c>
      <c r="E34" s="251">
        <f t="shared" si="11"/>
        <v>0</v>
      </c>
      <c r="F34" s="251">
        <f t="shared" si="11"/>
        <v>0</v>
      </c>
      <c r="G34" s="251">
        <f t="shared" si="11"/>
        <v>0</v>
      </c>
      <c r="H34" s="251">
        <f t="shared" si="11"/>
        <v>0</v>
      </c>
      <c r="I34" s="251">
        <f t="shared" si="11"/>
        <v>0</v>
      </c>
      <c r="J34" s="251">
        <f t="shared" si="11"/>
        <v>0</v>
      </c>
      <c r="K34" s="251">
        <f t="shared" si="11"/>
        <v>0</v>
      </c>
      <c r="L34" s="251">
        <f t="shared" si="11"/>
        <v>0</v>
      </c>
      <c r="M34" s="251">
        <f t="shared" si="11"/>
        <v>0</v>
      </c>
      <c r="N34" s="251">
        <f t="shared" si="11"/>
        <v>0</v>
      </c>
      <c r="O34" s="251">
        <f t="shared" si="11"/>
        <v>0</v>
      </c>
      <c r="P34" s="251">
        <f t="shared" si="11"/>
        <v>0</v>
      </c>
      <c r="Q34" s="251">
        <f t="shared" si="11"/>
        <v>0</v>
      </c>
      <c r="R34" s="251">
        <f t="shared" si="11"/>
        <v>0</v>
      </c>
      <c r="S34" s="251">
        <f t="shared" si="11"/>
        <v>0</v>
      </c>
      <c r="T34" s="251">
        <f t="shared" si="11"/>
        <v>0</v>
      </c>
      <c r="U34" s="251">
        <f t="shared" si="11"/>
        <v>0</v>
      </c>
      <c r="V34" s="251">
        <f t="shared" si="11"/>
        <v>0</v>
      </c>
      <c r="W34" s="251">
        <f t="shared" si="11"/>
        <v>0</v>
      </c>
      <c r="X34" s="251">
        <f t="shared" si="11"/>
        <v>0</v>
      </c>
      <c r="Y34" s="251">
        <f t="shared" si="11"/>
        <v>0</v>
      </c>
      <c r="Z34" s="251">
        <f t="shared" si="11"/>
        <v>0</v>
      </c>
      <c r="AA34" s="251">
        <f t="shared" si="11"/>
        <v>0</v>
      </c>
      <c r="AB34" s="251">
        <f t="shared" si="11"/>
        <v>0</v>
      </c>
      <c r="AC34" s="251">
        <f t="shared" si="11"/>
        <v>0</v>
      </c>
      <c r="AD34" s="251">
        <f t="shared" si="11"/>
        <v>0</v>
      </c>
      <c r="AE34" s="251">
        <f t="shared" si="11"/>
        <v>0</v>
      </c>
      <c r="AF34" s="251">
        <f t="shared" si="11"/>
        <v>0</v>
      </c>
      <c r="AG34" s="251">
        <f t="shared" si="11"/>
        <v>0</v>
      </c>
      <c r="AH34" s="251">
        <f t="shared" si="11"/>
        <v>0</v>
      </c>
      <c r="AI34" s="251">
        <f t="shared" si="11"/>
        <v>0</v>
      </c>
      <c r="AJ34" s="251">
        <f t="shared" si="11"/>
        <v>0</v>
      </c>
      <c r="AK34" s="251">
        <f t="shared" si="11"/>
        <v>0</v>
      </c>
      <c r="AL34" s="251">
        <f t="shared" si="11"/>
        <v>0</v>
      </c>
      <c r="AM34" s="251">
        <f t="shared" si="11"/>
        <v>0</v>
      </c>
      <c r="AN34" s="251">
        <f t="shared" si="11"/>
        <v>0</v>
      </c>
    </row>
    <row r="35" spans="1:40" ht="15.75" hidden="1">
      <c r="A35" s="250" t="s">
        <v>26</v>
      </c>
      <c r="B35" s="250">
        <v>3</v>
      </c>
      <c r="C35" s="250" t="s">
        <v>388</v>
      </c>
      <c r="D35" s="251">
        <f t="shared" ref="D35:AN35" si="12">D10</f>
        <v>0</v>
      </c>
      <c r="E35" s="251">
        <f t="shared" si="12"/>
        <v>0</v>
      </c>
      <c r="F35" s="251">
        <f t="shared" si="12"/>
        <v>0</v>
      </c>
      <c r="G35" s="251">
        <f t="shared" si="12"/>
        <v>0</v>
      </c>
      <c r="H35" s="251">
        <f t="shared" si="12"/>
        <v>0</v>
      </c>
      <c r="I35" s="251">
        <f t="shared" si="12"/>
        <v>0</v>
      </c>
      <c r="J35" s="251">
        <f t="shared" si="12"/>
        <v>0</v>
      </c>
      <c r="K35" s="251">
        <f t="shared" si="12"/>
        <v>0</v>
      </c>
      <c r="L35" s="251">
        <f t="shared" si="12"/>
        <v>0</v>
      </c>
      <c r="M35" s="251">
        <f t="shared" si="12"/>
        <v>0</v>
      </c>
      <c r="N35" s="251">
        <f t="shared" si="12"/>
        <v>0</v>
      </c>
      <c r="O35" s="251">
        <f t="shared" si="12"/>
        <v>0</v>
      </c>
      <c r="P35" s="251">
        <f t="shared" si="12"/>
        <v>0</v>
      </c>
      <c r="Q35" s="251">
        <f t="shared" si="12"/>
        <v>0</v>
      </c>
      <c r="R35" s="251">
        <f t="shared" si="12"/>
        <v>0</v>
      </c>
      <c r="S35" s="251">
        <f t="shared" si="12"/>
        <v>0</v>
      </c>
      <c r="T35" s="251">
        <f t="shared" si="12"/>
        <v>0</v>
      </c>
      <c r="U35" s="251">
        <f t="shared" si="12"/>
        <v>0</v>
      </c>
      <c r="V35" s="251">
        <f t="shared" si="12"/>
        <v>0</v>
      </c>
      <c r="W35" s="251">
        <f t="shared" si="12"/>
        <v>0</v>
      </c>
      <c r="X35" s="251">
        <f t="shared" si="12"/>
        <v>0</v>
      </c>
      <c r="Y35" s="251">
        <f t="shared" si="12"/>
        <v>0</v>
      </c>
      <c r="Z35" s="251">
        <f t="shared" si="12"/>
        <v>0</v>
      </c>
      <c r="AA35" s="251">
        <f t="shared" si="12"/>
        <v>0</v>
      </c>
      <c r="AB35" s="251">
        <f t="shared" si="12"/>
        <v>0</v>
      </c>
      <c r="AC35" s="251">
        <f t="shared" si="12"/>
        <v>0</v>
      </c>
      <c r="AD35" s="251">
        <f t="shared" si="12"/>
        <v>0</v>
      </c>
      <c r="AE35" s="251">
        <f t="shared" si="12"/>
        <v>0</v>
      </c>
      <c r="AF35" s="251">
        <f t="shared" si="12"/>
        <v>0</v>
      </c>
      <c r="AG35" s="251">
        <f t="shared" si="12"/>
        <v>0</v>
      </c>
      <c r="AH35" s="251">
        <f t="shared" si="12"/>
        <v>0</v>
      </c>
      <c r="AI35" s="251">
        <f t="shared" si="12"/>
        <v>0</v>
      </c>
      <c r="AJ35" s="251">
        <f t="shared" si="12"/>
        <v>0</v>
      </c>
      <c r="AK35" s="251">
        <f t="shared" si="12"/>
        <v>0</v>
      </c>
      <c r="AL35" s="251">
        <f t="shared" si="12"/>
        <v>0</v>
      </c>
      <c r="AM35" s="251">
        <f t="shared" si="12"/>
        <v>0</v>
      </c>
      <c r="AN35" s="251">
        <f t="shared" si="12"/>
        <v>0</v>
      </c>
    </row>
    <row r="36" spans="1:40" ht="15.75" hidden="1">
      <c r="A36" s="250" t="s">
        <v>27</v>
      </c>
      <c r="B36" s="250">
        <v>1</v>
      </c>
      <c r="C36" s="250" t="s">
        <v>388</v>
      </c>
      <c r="D36" s="251">
        <f t="shared" ref="D36:AN36" si="13">D14</f>
        <v>0</v>
      </c>
      <c r="E36" s="251">
        <f t="shared" si="13"/>
        <v>0</v>
      </c>
      <c r="F36" s="251">
        <f t="shared" si="13"/>
        <v>0</v>
      </c>
      <c r="G36" s="251">
        <f t="shared" si="13"/>
        <v>0</v>
      </c>
      <c r="H36" s="251">
        <f t="shared" si="13"/>
        <v>0</v>
      </c>
      <c r="I36" s="251">
        <f t="shared" si="13"/>
        <v>0</v>
      </c>
      <c r="J36" s="251">
        <f t="shared" si="13"/>
        <v>0</v>
      </c>
      <c r="K36" s="251">
        <f t="shared" si="13"/>
        <v>0</v>
      </c>
      <c r="L36" s="251">
        <f t="shared" si="13"/>
        <v>0</v>
      </c>
      <c r="M36" s="251">
        <f t="shared" si="13"/>
        <v>0</v>
      </c>
      <c r="N36" s="251">
        <f t="shared" si="13"/>
        <v>0</v>
      </c>
      <c r="O36" s="251">
        <f t="shared" si="13"/>
        <v>0</v>
      </c>
      <c r="P36" s="251">
        <f t="shared" si="13"/>
        <v>0</v>
      </c>
      <c r="Q36" s="251">
        <f t="shared" si="13"/>
        <v>0</v>
      </c>
      <c r="R36" s="251">
        <f t="shared" si="13"/>
        <v>0</v>
      </c>
      <c r="S36" s="251">
        <f t="shared" si="13"/>
        <v>0</v>
      </c>
      <c r="T36" s="251">
        <f t="shared" si="13"/>
        <v>0</v>
      </c>
      <c r="U36" s="251">
        <f t="shared" si="13"/>
        <v>0</v>
      </c>
      <c r="V36" s="251">
        <f t="shared" si="13"/>
        <v>0</v>
      </c>
      <c r="W36" s="251">
        <f t="shared" si="13"/>
        <v>0</v>
      </c>
      <c r="X36" s="251">
        <f t="shared" si="13"/>
        <v>0</v>
      </c>
      <c r="Y36" s="251">
        <f t="shared" si="13"/>
        <v>0</v>
      </c>
      <c r="Z36" s="251">
        <f t="shared" si="13"/>
        <v>0</v>
      </c>
      <c r="AA36" s="251">
        <f t="shared" si="13"/>
        <v>0</v>
      </c>
      <c r="AB36" s="251">
        <f t="shared" si="13"/>
        <v>0</v>
      </c>
      <c r="AC36" s="251">
        <f t="shared" si="13"/>
        <v>0</v>
      </c>
      <c r="AD36" s="251">
        <f t="shared" si="13"/>
        <v>0</v>
      </c>
      <c r="AE36" s="251">
        <f t="shared" si="13"/>
        <v>0</v>
      </c>
      <c r="AF36" s="251">
        <f t="shared" si="13"/>
        <v>0</v>
      </c>
      <c r="AG36" s="251">
        <f t="shared" si="13"/>
        <v>0</v>
      </c>
      <c r="AH36" s="251">
        <f t="shared" si="13"/>
        <v>0</v>
      </c>
      <c r="AI36" s="251">
        <f t="shared" si="13"/>
        <v>0</v>
      </c>
      <c r="AJ36" s="251">
        <f t="shared" si="13"/>
        <v>0</v>
      </c>
      <c r="AK36" s="251">
        <f t="shared" si="13"/>
        <v>0</v>
      </c>
      <c r="AL36" s="251">
        <f t="shared" si="13"/>
        <v>0</v>
      </c>
      <c r="AM36" s="251">
        <f t="shared" si="13"/>
        <v>0</v>
      </c>
      <c r="AN36" s="251">
        <f t="shared" si="13"/>
        <v>0</v>
      </c>
    </row>
    <row r="37" spans="1:40" ht="15.75" hidden="1">
      <c r="A37" s="250" t="s">
        <v>27</v>
      </c>
      <c r="B37" s="250">
        <v>2</v>
      </c>
      <c r="C37" s="250" t="s">
        <v>388</v>
      </c>
      <c r="D37" s="251">
        <f t="shared" ref="D37:AN37" si="14">D16</f>
        <v>0</v>
      </c>
      <c r="E37" s="251">
        <f t="shared" si="14"/>
        <v>0</v>
      </c>
      <c r="F37" s="251">
        <f t="shared" si="14"/>
        <v>0</v>
      </c>
      <c r="G37" s="251">
        <f t="shared" si="14"/>
        <v>0</v>
      </c>
      <c r="H37" s="251">
        <f t="shared" si="14"/>
        <v>0</v>
      </c>
      <c r="I37" s="251">
        <f t="shared" si="14"/>
        <v>0</v>
      </c>
      <c r="J37" s="251">
        <f t="shared" si="14"/>
        <v>0</v>
      </c>
      <c r="K37" s="251">
        <f t="shared" si="14"/>
        <v>0</v>
      </c>
      <c r="L37" s="251">
        <f t="shared" si="14"/>
        <v>0</v>
      </c>
      <c r="M37" s="251">
        <f t="shared" si="14"/>
        <v>0</v>
      </c>
      <c r="N37" s="251">
        <f t="shared" si="14"/>
        <v>0</v>
      </c>
      <c r="O37" s="251">
        <f t="shared" si="14"/>
        <v>0</v>
      </c>
      <c r="P37" s="251">
        <f t="shared" si="14"/>
        <v>0</v>
      </c>
      <c r="Q37" s="251">
        <f t="shared" si="14"/>
        <v>0</v>
      </c>
      <c r="R37" s="251">
        <f t="shared" si="14"/>
        <v>0</v>
      </c>
      <c r="S37" s="251">
        <f t="shared" si="14"/>
        <v>0</v>
      </c>
      <c r="T37" s="251">
        <f t="shared" si="14"/>
        <v>0</v>
      </c>
      <c r="U37" s="251">
        <f t="shared" si="14"/>
        <v>0</v>
      </c>
      <c r="V37" s="251">
        <f t="shared" si="14"/>
        <v>0</v>
      </c>
      <c r="W37" s="251">
        <f t="shared" si="14"/>
        <v>0</v>
      </c>
      <c r="X37" s="251">
        <f t="shared" si="14"/>
        <v>0</v>
      </c>
      <c r="Y37" s="251">
        <f t="shared" si="14"/>
        <v>0</v>
      </c>
      <c r="Z37" s="251">
        <f t="shared" si="14"/>
        <v>0</v>
      </c>
      <c r="AA37" s="251">
        <f t="shared" si="14"/>
        <v>0</v>
      </c>
      <c r="AB37" s="251">
        <f t="shared" si="14"/>
        <v>0</v>
      </c>
      <c r="AC37" s="251">
        <f t="shared" si="14"/>
        <v>0</v>
      </c>
      <c r="AD37" s="251">
        <f t="shared" si="14"/>
        <v>0</v>
      </c>
      <c r="AE37" s="251">
        <f t="shared" si="14"/>
        <v>0</v>
      </c>
      <c r="AF37" s="251">
        <f t="shared" si="14"/>
        <v>0</v>
      </c>
      <c r="AG37" s="251">
        <f t="shared" si="14"/>
        <v>0</v>
      </c>
      <c r="AH37" s="251">
        <f t="shared" si="14"/>
        <v>0</v>
      </c>
      <c r="AI37" s="251">
        <f t="shared" si="14"/>
        <v>0</v>
      </c>
      <c r="AJ37" s="251">
        <f t="shared" si="14"/>
        <v>0</v>
      </c>
      <c r="AK37" s="251">
        <f t="shared" si="14"/>
        <v>0</v>
      </c>
      <c r="AL37" s="251">
        <f t="shared" si="14"/>
        <v>0</v>
      </c>
      <c r="AM37" s="251">
        <f t="shared" si="14"/>
        <v>0</v>
      </c>
      <c r="AN37" s="251">
        <f t="shared" si="14"/>
        <v>0</v>
      </c>
    </row>
    <row r="38" spans="1:40" ht="15.75" hidden="1">
      <c r="A38" s="250" t="s">
        <v>27</v>
      </c>
      <c r="B38" s="250">
        <v>3</v>
      </c>
      <c r="C38" s="250" t="s">
        <v>388</v>
      </c>
      <c r="D38" s="251">
        <f t="shared" ref="D38:AN38" si="15">D18</f>
        <v>0</v>
      </c>
      <c r="E38" s="251">
        <f t="shared" si="15"/>
        <v>0</v>
      </c>
      <c r="F38" s="251">
        <f t="shared" si="15"/>
        <v>0</v>
      </c>
      <c r="G38" s="251">
        <f t="shared" si="15"/>
        <v>0</v>
      </c>
      <c r="H38" s="251">
        <f t="shared" si="15"/>
        <v>0</v>
      </c>
      <c r="I38" s="251">
        <f t="shared" si="15"/>
        <v>0</v>
      </c>
      <c r="J38" s="251">
        <f t="shared" si="15"/>
        <v>0</v>
      </c>
      <c r="K38" s="251">
        <f t="shared" si="15"/>
        <v>0</v>
      </c>
      <c r="L38" s="251">
        <f t="shared" si="15"/>
        <v>0</v>
      </c>
      <c r="M38" s="251">
        <f t="shared" si="15"/>
        <v>0</v>
      </c>
      <c r="N38" s="251">
        <f t="shared" si="15"/>
        <v>0</v>
      </c>
      <c r="O38" s="251">
        <f t="shared" si="15"/>
        <v>0</v>
      </c>
      <c r="P38" s="251">
        <f t="shared" si="15"/>
        <v>0</v>
      </c>
      <c r="Q38" s="251">
        <f t="shared" si="15"/>
        <v>0</v>
      </c>
      <c r="R38" s="251">
        <f t="shared" si="15"/>
        <v>0</v>
      </c>
      <c r="S38" s="251">
        <f t="shared" si="15"/>
        <v>0</v>
      </c>
      <c r="T38" s="251">
        <f t="shared" si="15"/>
        <v>0</v>
      </c>
      <c r="U38" s="251">
        <f t="shared" si="15"/>
        <v>0</v>
      </c>
      <c r="V38" s="251">
        <f t="shared" si="15"/>
        <v>0</v>
      </c>
      <c r="W38" s="251">
        <f t="shared" si="15"/>
        <v>0</v>
      </c>
      <c r="X38" s="251">
        <f t="shared" si="15"/>
        <v>0</v>
      </c>
      <c r="Y38" s="251">
        <f t="shared" si="15"/>
        <v>0</v>
      </c>
      <c r="Z38" s="251">
        <f t="shared" si="15"/>
        <v>0</v>
      </c>
      <c r="AA38" s="251">
        <f t="shared" si="15"/>
        <v>0</v>
      </c>
      <c r="AB38" s="251">
        <f t="shared" si="15"/>
        <v>0</v>
      </c>
      <c r="AC38" s="251">
        <f t="shared" si="15"/>
        <v>0</v>
      </c>
      <c r="AD38" s="251">
        <f t="shared" si="15"/>
        <v>0</v>
      </c>
      <c r="AE38" s="251">
        <f t="shared" si="15"/>
        <v>0</v>
      </c>
      <c r="AF38" s="251">
        <f t="shared" si="15"/>
        <v>0</v>
      </c>
      <c r="AG38" s="251">
        <f t="shared" si="15"/>
        <v>0</v>
      </c>
      <c r="AH38" s="251">
        <f t="shared" si="15"/>
        <v>0</v>
      </c>
      <c r="AI38" s="251">
        <f t="shared" si="15"/>
        <v>0</v>
      </c>
      <c r="AJ38" s="251">
        <f t="shared" si="15"/>
        <v>0</v>
      </c>
      <c r="AK38" s="251">
        <f t="shared" si="15"/>
        <v>0</v>
      </c>
      <c r="AL38" s="251">
        <f t="shared" si="15"/>
        <v>0</v>
      </c>
      <c r="AM38" s="251">
        <f t="shared" si="15"/>
        <v>0</v>
      </c>
      <c r="AN38" s="251">
        <f t="shared" si="15"/>
        <v>0</v>
      </c>
    </row>
    <row r="39" spans="1:40">
      <c r="A39" s="60"/>
      <c r="B39" s="60"/>
      <c r="C39" s="60"/>
      <c r="D39" s="60"/>
      <c r="E39" s="64"/>
      <c r="F39" s="64"/>
      <c r="G39" s="60"/>
      <c r="H39" s="60"/>
      <c r="I39" s="60"/>
      <c r="J39" s="60"/>
      <c r="K39" s="60"/>
      <c r="L39" s="60"/>
      <c r="M39" s="60"/>
      <c r="N39" s="60"/>
      <c r="O39" s="60"/>
      <c r="P39" s="60"/>
      <c r="Q39" s="60"/>
      <c r="R39" s="60"/>
      <c r="S39" s="60"/>
      <c r="T39" s="60"/>
      <c r="V39" s="60"/>
      <c r="AA39" s="60"/>
      <c r="AB39" s="60"/>
      <c r="AD39" s="60"/>
      <c r="AE39" s="60"/>
      <c r="AF39" s="60"/>
      <c r="AG39" s="60"/>
      <c r="AH39" s="60"/>
      <c r="AI39" s="60"/>
      <c r="AJ39" s="60"/>
      <c r="AK39" s="60"/>
      <c r="AL39" s="60"/>
    </row>
    <row r="40" spans="1:40" ht="37.5" customHeight="1">
      <c r="A40" s="427" t="s">
        <v>443</v>
      </c>
      <c r="B40" s="427"/>
      <c r="C40" s="427"/>
      <c r="D40" s="427"/>
      <c r="E40" s="427"/>
    </row>
    <row r="42" spans="1:40" ht="30.75" customHeight="1">
      <c r="A42" s="399" t="s">
        <v>306</v>
      </c>
      <c r="B42" s="400"/>
      <c r="C42" s="115"/>
      <c r="D42" s="419" t="s">
        <v>308</v>
      </c>
      <c r="E42" s="420"/>
      <c r="F42" s="420"/>
      <c r="G42" s="420"/>
      <c r="H42" s="420"/>
      <c r="I42" s="420"/>
      <c r="J42" s="420"/>
      <c r="K42" s="420"/>
      <c r="L42" s="420"/>
      <c r="M42" s="420"/>
      <c r="N42" s="420"/>
      <c r="O42" s="421"/>
      <c r="P42" s="419" t="s">
        <v>310</v>
      </c>
      <c r="Q42" s="420"/>
      <c r="R42" s="420"/>
      <c r="S42" s="420"/>
      <c r="T42" s="420"/>
      <c r="U42" s="420"/>
      <c r="V42" s="421"/>
      <c r="W42" s="429" t="s">
        <v>311</v>
      </c>
      <c r="X42" s="414" t="s">
        <v>312</v>
      </c>
      <c r="Y42" s="415"/>
      <c r="Z42" s="415"/>
      <c r="AA42" s="415"/>
      <c r="AB42" s="415"/>
      <c r="AC42" s="415"/>
      <c r="AD42" s="415"/>
      <c r="AE42" s="415"/>
      <c r="AF42" s="414" t="s">
        <v>315</v>
      </c>
      <c r="AG42" s="415"/>
      <c r="AH42" s="415"/>
      <c r="AI42" s="415"/>
      <c r="AJ42" s="415"/>
      <c r="AK42" s="415"/>
      <c r="AL42" s="415"/>
      <c r="AM42" s="416"/>
      <c r="AN42" s="413" t="s">
        <v>316</v>
      </c>
    </row>
    <row r="43" spans="1:40" ht="36" customHeight="1">
      <c r="A43" s="401"/>
      <c r="B43" s="402"/>
      <c r="C43" s="116"/>
      <c r="D43" s="407" t="s">
        <v>146</v>
      </c>
      <c r="E43" s="408"/>
      <c r="F43" s="408"/>
      <c r="G43" s="407" t="s">
        <v>160</v>
      </c>
      <c r="H43" s="408"/>
      <c r="I43" s="409"/>
      <c r="J43" s="422" t="s">
        <v>161</v>
      </c>
      <c r="K43" s="408"/>
      <c r="L43" s="409"/>
      <c r="M43" s="422" t="s">
        <v>162</v>
      </c>
      <c r="N43" s="408"/>
      <c r="O43" s="409"/>
      <c r="P43" s="422" t="s">
        <v>163</v>
      </c>
      <c r="Q43" s="423"/>
      <c r="R43" s="423"/>
      <c r="S43" s="423"/>
      <c r="T43" s="423"/>
      <c r="U43" s="424"/>
      <c r="V43" s="425" t="s">
        <v>164</v>
      </c>
      <c r="W43" s="430"/>
      <c r="X43" s="422" t="s">
        <v>313</v>
      </c>
      <c r="Y43" s="423"/>
      <c r="Z43" s="423"/>
      <c r="AA43" s="423"/>
      <c r="AB43" s="423"/>
      <c r="AC43" s="424"/>
      <c r="AD43" s="417" t="s">
        <v>314</v>
      </c>
      <c r="AE43" s="418"/>
      <c r="AF43" s="417" t="s">
        <v>167</v>
      </c>
      <c r="AG43" s="418"/>
      <c r="AH43" s="422" t="s">
        <v>168</v>
      </c>
      <c r="AI43" s="423"/>
      <c r="AJ43" s="423"/>
      <c r="AK43" s="423"/>
      <c r="AL43" s="423"/>
      <c r="AM43" s="424"/>
      <c r="AN43" s="413"/>
    </row>
    <row r="44" spans="1:40" ht="15.75">
      <c r="A44" s="403"/>
      <c r="B44" s="404"/>
      <c r="C44" s="135"/>
      <c r="D44" s="108" t="s">
        <v>263</v>
      </c>
      <c r="E44" s="108" t="s">
        <v>264</v>
      </c>
      <c r="F44" s="108" t="s">
        <v>265</v>
      </c>
      <c r="G44" s="108" t="s">
        <v>337</v>
      </c>
      <c r="H44" s="108" t="s">
        <v>341</v>
      </c>
      <c r="I44" s="108" t="s">
        <v>339</v>
      </c>
      <c r="J44" s="108" t="s">
        <v>263</v>
      </c>
      <c r="K44" s="108" t="s">
        <v>264</v>
      </c>
      <c r="L44" s="108" t="s">
        <v>265</v>
      </c>
      <c r="M44" s="108" t="s">
        <v>263</v>
      </c>
      <c r="N44" s="108" t="s">
        <v>264</v>
      </c>
      <c r="O44" s="108" t="s">
        <v>265</v>
      </c>
      <c r="P44" s="108" t="s">
        <v>331</v>
      </c>
      <c r="Q44" s="108" t="s">
        <v>281</v>
      </c>
      <c r="R44" s="108" t="s">
        <v>282</v>
      </c>
      <c r="S44" s="109" t="s">
        <v>283</v>
      </c>
      <c r="T44" s="109" t="s">
        <v>284</v>
      </c>
      <c r="U44" s="109" t="s">
        <v>285</v>
      </c>
      <c r="V44" s="426"/>
      <c r="W44" s="431"/>
      <c r="X44" s="109" t="s">
        <v>291</v>
      </c>
      <c r="Y44" s="109" t="s">
        <v>290</v>
      </c>
      <c r="Z44" s="109" t="s">
        <v>292</v>
      </c>
      <c r="AA44" s="109" t="s">
        <v>293</v>
      </c>
      <c r="AB44" s="109" t="s">
        <v>94</v>
      </c>
      <c r="AC44" s="109" t="s">
        <v>294</v>
      </c>
      <c r="AD44" s="109" t="s">
        <v>295</v>
      </c>
      <c r="AE44" s="109" t="s">
        <v>296</v>
      </c>
      <c r="AF44" s="109" t="s">
        <v>297</v>
      </c>
      <c r="AG44" s="109" t="s">
        <v>14</v>
      </c>
      <c r="AH44" s="109" t="s">
        <v>298</v>
      </c>
      <c r="AI44" s="109" t="s">
        <v>299</v>
      </c>
      <c r="AJ44" s="109" t="s">
        <v>300</v>
      </c>
      <c r="AK44" s="109" t="s">
        <v>301</v>
      </c>
      <c r="AL44" s="109" t="s">
        <v>302</v>
      </c>
      <c r="AM44" s="109" t="s">
        <v>303</v>
      </c>
      <c r="AN44" s="413"/>
    </row>
    <row r="45" spans="1:40" s="56" customFormat="1" ht="30" customHeight="1" outlineLevel="1">
      <c r="A45" s="405" t="s">
        <v>307</v>
      </c>
      <c r="B45" s="405">
        <v>1</v>
      </c>
      <c r="C45" s="167" t="s">
        <v>388</v>
      </c>
      <c r="D45" s="205">
        <f>BM!AO49</f>
        <v>0</v>
      </c>
      <c r="E45" s="205">
        <f>BM!AR49</f>
        <v>0</v>
      </c>
      <c r="F45" s="205">
        <f>BM!AU49</f>
        <v>0</v>
      </c>
      <c r="G45" s="207">
        <f>BI!AK49</f>
        <v>0</v>
      </c>
      <c r="H45" s="207">
        <f>BI!AN49</f>
        <v>0</v>
      </c>
      <c r="I45" s="207">
        <f>BI!AQ49</f>
        <v>0</v>
      </c>
      <c r="J45" s="207">
        <f>BC!AK49</f>
        <v>0</v>
      </c>
      <c r="K45" s="207">
        <f>BC!AN49</f>
        <v>0</v>
      </c>
      <c r="L45" s="207">
        <f>BC!AQ49</f>
        <v>0</v>
      </c>
      <c r="M45" s="207">
        <f>BT!AK49</f>
        <v>0</v>
      </c>
      <c r="N45" s="207">
        <f>BT!AN49</f>
        <v>0</v>
      </c>
      <c r="O45" s="207">
        <f>BT!AQ49</f>
        <v>0</v>
      </c>
      <c r="P45" s="207">
        <f>IFERROR(PI!BZ50,"")</f>
        <v>0</v>
      </c>
      <c r="Q45" s="207">
        <f>IFERROR(PI!CC50,"")</f>
        <v>0</v>
      </c>
      <c r="R45" s="207">
        <f>IFERROR(PI!CF50,"")</f>
        <v>0</v>
      </c>
      <c r="S45" s="207">
        <f>IFERROR(PI!CI50,"")</f>
        <v>0</v>
      </c>
      <c r="T45" s="207">
        <f>IFERROR(PI!CL50,"")</f>
        <v>0</v>
      </c>
      <c r="U45" s="207">
        <f>IFERROR(PI!CO50,"")</f>
        <v>0</v>
      </c>
      <c r="V45" s="207">
        <f>IFERROR(PM!AY50,"")</f>
        <v>0</v>
      </c>
      <c r="W45" s="208">
        <f>KD!AM50</f>
        <v>0</v>
      </c>
      <c r="X45" s="208">
        <f>FK!BF50</f>
        <v>0</v>
      </c>
      <c r="Y45" s="208">
        <f>FK!BI50</f>
        <v>0</v>
      </c>
      <c r="Z45" s="208">
        <f>FK!BL50</f>
        <v>0</v>
      </c>
      <c r="AA45" s="207">
        <f>FK!BO50</f>
        <v>0</v>
      </c>
      <c r="AB45" s="208">
        <f>FK!BR50</f>
        <v>0</v>
      </c>
      <c r="AC45" s="208">
        <f>FK!BU50</f>
        <v>0</v>
      </c>
      <c r="AD45" s="207">
        <f>KE!AH49</f>
        <v>0</v>
      </c>
      <c r="AE45" s="208">
        <f>KE!AK49</f>
        <v>0</v>
      </c>
      <c r="AF45" s="207">
        <f>SA!AL49</f>
        <v>0</v>
      </c>
      <c r="AG45" s="208">
        <f>SA!AO49</f>
        <v>0</v>
      </c>
      <c r="AH45" s="208">
        <f>MA!CD50</f>
        <v>0</v>
      </c>
      <c r="AI45" s="208">
        <f>MA!CG50</f>
        <v>0</v>
      </c>
      <c r="AJ45" s="208">
        <f>MA!CJ50</f>
        <v>0</v>
      </c>
      <c r="AK45" s="207">
        <f>MA!CP50</f>
        <v>0</v>
      </c>
      <c r="AL45" s="208">
        <f>MA!CP50</f>
        <v>0</v>
      </c>
      <c r="AM45" s="208">
        <f>MA!CS50</f>
        <v>0</v>
      </c>
      <c r="AN45" s="208">
        <f>KM!AM50</f>
        <v>0</v>
      </c>
    </row>
    <row r="46" spans="1:40" s="211" customFormat="1" ht="30" customHeight="1" outlineLevel="1">
      <c r="A46" s="410"/>
      <c r="B46" s="406"/>
      <c r="C46" s="209" t="s">
        <v>389</v>
      </c>
      <c r="D46" s="210" t="e">
        <f>BM!AO50</f>
        <v>#DIV/0!</v>
      </c>
      <c r="E46" s="210" t="e">
        <f>BM!AR50</f>
        <v>#DIV/0!</v>
      </c>
      <c r="F46" s="210" t="e">
        <f>BM!AU50</f>
        <v>#DIV/0!</v>
      </c>
      <c r="G46" s="215" t="e">
        <f>BI!AK50</f>
        <v>#DIV/0!</v>
      </c>
      <c r="H46" s="215" t="e">
        <f>BI!AN50</f>
        <v>#DIV/0!</v>
      </c>
      <c r="I46" s="215" t="e">
        <f>BI!AQ50</f>
        <v>#DIV/0!</v>
      </c>
      <c r="J46" s="215" t="e">
        <f>BC!AK50</f>
        <v>#DIV/0!</v>
      </c>
      <c r="K46" s="215" t="e">
        <f>BC!AN50</f>
        <v>#DIV/0!</v>
      </c>
      <c r="L46" s="215" t="e">
        <f>BC!AQ50</f>
        <v>#DIV/0!</v>
      </c>
      <c r="M46" s="215" t="e">
        <f>BT!AK50</f>
        <v>#DIV/0!</v>
      </c>
      <c r="N46" s="215" t="e">
        <f>BT!AN50</f>
        <v>#DIV/0!</v>
      </c>
      <c r="O46" s="215" t="e">
        <f>BT!AQ50</f>
        <v>#DIV/0!</v>
      </c>
      <c r="P46" s="215" t="str">
        <f>IFERROR(PI!BZ51,"")</f>
        <v/>
      </c>
      <c r="Q46" s="215" t="str">
        <f>IFERROR(PI!CC51,"")</f>
        <v/>
      </c>
      <c r="R46" s="215" t="str">
        <f>IFERROR(PI!CF51,"")</f>
        <v/>
      </c>
      <c r="S46" s="215" t="str">
        <f>IFERROR(PI!CI51,"")</f>
        <v/>
      </c>
      <c r="T46" s="215" t="str">
        <f>IFERROR(PI!CL51,"")</f>
        <v/>
      </c>
      <c r="U46" s="215" t="str">
        <f>IFERROR(PI!CO51,"")</f>
        <v/>
      </c>
      <c r="V46" s="215" t="str">
        <f>IFERROR(PM!AY51,"")</f>
        <v/>
      </c>
      <c r="W46" s="216" t="e">
        <f>KD!AM51</f>
        <v>#DIV/0!</v>
      </c>
      <c r="X46" s="216" t="e">
        <f>FK!BF51</f>
        <v>#DIV/0!</v>
      </c>
      <c r="Y46" s="216" t="e">
        <f>FK!BI51</f>
        <v>#DIV/0!</v>
      </c>
      <c r="Z46" s="216" t="e">
        <f>FK!BL51</f>
        <v>#DIV/0!</v>
      </c>
      <c r="AA46" s="215" t="e">
        <f>FK!BO51</f>
        <v>#DIV/0!</v>
      </c>
      <c r="AB46" s="216" t="e">
        <f>FK!BR51</f>
        <v>#DIV/0!</v>
      </c>
      <c r="AC46" s="216" t="e">
        <f>FK!BU51</f>
        <v>#DIV/0!</v>
      </c>
      <c r="AD46" s="215" t="e">
        <f>KE!AH50</f>
        <v>#DIV/0!</v>
      </c>
      <c r="AE46" s="216" t="e">
        <f>KE!AK50</f>
        <v>#DIV/0!</v>
      </c>
      <c r="AF46" s="215" t="e">
        <f>SA!AL50</f>
        <v>#DIV/0!</v>
      </c>
      <c r="AG46" s="216" t="e">
        <f>SA!AO50</f>
        <v>#DIV/0!</v>
      </c>
      <c r="AH46" s="216" t="e">
        <f>MA!CD51</f>
        <v>#DIV/0!</v>
      </c>
      <c r="AI46" s="216" t="e">
        <f>MA!CG51</f>
        <v>#DIV/0!</v>
      </c>
      <c r="AJ46" s="216" t="e">
        <f>MA!CJ51</f>
        <v>#DIV/0!</v>
      </c>
      <c r="AK46" s="215" t="e">
        <f>MA!CP51</f>
        <v>#DIV/0!</v>
      </c>
      <c r="AL46" s="216" t="e">
        <f>MA!CP51</f>
        <v>#DIV/0!</v>
      </c>
      <c r="AM46" s="216" t="e">
        <f>MA!CS51</f>
        <v>#DIV/0!</v>
      </c>
      <c r="AN46" s="216" t="e">
        <f>KM!AM51</f>
        <v>#DIV/0!</v>
      </c>
    </row>
    <row r="47" spans="1:40" s="56" customFormat="1" ht="30" customHeight="1" outlineLevel="1">
      <c r="A47" s="410"/>
      <c r="B47" s="405">
        <v>2</v>
      </c>
      <c r="C47" s="167" t="s">
        <v>388</v>
      </c>
      <c r="D47" s="205">
        <f>BM!AO51</f>
        <v>0</v>
      </c>
      <c r="E47" s="205">
        <f>BM!AR51</f>
        <v>0</v>
      </c>
      <c r="F47" s="205">
        <f>BM!AU51</f>
        <v>0</v>
      </c>
      <c r="G47" s="207">
        <f>BI!AK51</f>
        <v>0</v>
      </c>
      <c r="H47" s="207">
        <f>BI!AN51</f>
        <v>0</v>
      </c>
      <c r="I47" s="207">
        <f>BI!AQ51</f>
        <v>0</v>
      </c>
      <c r="J47" s="207">
        <f>BC!AK51</f>
        <v>0</v>
      </c>
      <c r="K47" s="207">
        <f>BC!AN51</f>
        <v>0</v>
      </c>
      <c r="L47" s="207">
        <f>BC!AQ51</f>
        <v>0</v>
      </c>
      <c r="M47" s="207">
        <f>BT!AK51</f>
        <v>0</v>
      </c>
      <c r="N47" s="207">
        <f>BT!AN51</f>
        <v>0</v>
      </c>
      <c r="O47" s="207">
        <f>BT!AQ51</f>
        <v>0</v>
      </c>
      <c r="P47" s="207">
        <f>IFERROR(PI!BZ52,"")</f>
        <v>0</v>
      </c>
      <c r="Q47" s="207">
        <f>IFERROR(PI!CC52,"")</f>
        <v>0</v>
      </c>
      <c r="R47" s="207">
        <f>IFERROR(PI!CF52,"")</f>
        <v>0</v>
      </c>
      <c r="S47" s="207">
        <f>IFERROR(PI!CI52,"")</f>
        <v>0</v>
      </c>
      <c r="T47" s="207">
        <f>IFERROR(PI!CL52,"")</f>
        <v>0</v>
      </c>
      <c r="U47" s="207">
        <f>IFERROR(PI!CO52,"")</f>
        <v>0</v>
      </c>
      <c r="V47" s="207">
        <f>IFERROR(PM!AY52,"")</f>
        <v>0</v>
      </c>
      <c r="W47" s="208">
        <f>KD!AM52</f>
        <v>0</v>
      </c>
      <c r="X47" s="208">
        <f>FK!BF52</f>
        <v>0</v>
      </c>
      <c r="Y47" s="208">
        <f>FK!BI52</f>
        <v>0</v>
      </c>
      <c r="Z47" s="208">
        <f>FK!BL52</f>
        <v>0</v>
      </c>
      <c r="AA47" s="207">
        <f>FK!BO52</f>
        <v>0</v>
      </c>
      <c r="AB47" s="208">
        <f>FK!BR52</f>
        <v>0</v>
      </c>
      <c r="AC47" s="208">
        <f>FK!BU52</f>
        <v>0</v>
      </c>
      <c r="AD47" s="207">
        <f>KE!AH51</f>
        <v>0</v>
      </c>
      <c r="AE47" s="208">
        <f>KE!AK51</f>
        <v>0</v>
      </c>
      <c r="AF47" s="207">
        <f>SA!AL51</f>
        <v>0</v>
      </c>
      <c r="AG47" s="208">
        <f>SA!AO51</f>
        <v>0</v>
      </c>
      <c r="AH47" s="208">
        <f>MA!CD52</f>
        <v>0</v>
      </c>
      <c r="AI47" s="208">
        <f>MA!CG52</f>
        <v>0</v>
      </c>
      <c r="AJ47" s="208">
        <f>MA!CJ52</f>
        <v>0</v>
      </c>
      <c r="AK47" s="207">
        <f>MA!CP52</f>
        <v>0</v>
      </c>
      <c r="AL47" s="208">
        <f>MA!CP52</f>
        <v>0</v>
      </c>
      <c r="AM47" s="208">
        <f>MA!CS52</f>
        <v>0</v>
      </c>
      <c r="AN47" s="208">
        <f>KM!AM52</f>
        <v>0</v>
      </c>
    </row>
    <row r="48" spans="1:40" s="211" customFormat="1" ht="30" customHeight="1" outlineLevel="1">
      <c r="A48" s="410"/>
      <c r="B48" s="406"/>
      <c r="C48" s="209" t="s">
        <v>389</v>
      </c>
      <c r="D48" s="210" t="e">
        <f>BM!AO52</f>
        <v>#DIV/0!</v>
      </c>
      <c r="E48" s="210" t="e">
        <f>BM!AR52</f>
        <v>#DIV/0!</v>
      </c>
      <c r="F48" s="210" t="e">
        <f>BM!AU52</f>
        <v>#DIV/0!</v>
      </c>
      <c r="G48" s="215" t="e">
        <f>BI!AK52</f>
        <v>#DIV/0!</v>
      </c>
      <c r="H48" s="215" t="e">
        <f>BI!AN52</f>
        <v>#DIV/0!</v>
      </c>
      <c r="I48" s="215" t="e">
        <f>BI!AQ52</f>
        <v>#DIV/0!</v>
      </c>
      <c r="J48" s="215" t="e">
        <f>BC!AK52</f>
        <v>#DIV/0!</v>
      </c>
      <c r="K48" s="215" t="e">
        <f>BC!AN52</f>
        <v>#DIV/0!</v>
      </c>
      <c r="L48" s="215" t="e">
        <f>BC!AQ52</f>
        <v>#DIV/0!</v>
      </c>
      <c r="M48" s="215" t="e">
        <f>BT!AK52</f>
        <v>#DIV/0!</v>
      </c>
      <c r="N48" s="215" t="e">
        <f>BT!AN52</f>
        <v>#DIV/0!</v>
      </c>
      <c r="O48" s="215" t="e">
        <f>BT!AQ52</f>
        <v>#DIV/0!</v>
      </c>
      <c r="P48" s="215" t="str">
        <f>IFERROR(PI!BZ53,"")</f>
        <v/>
      </c>
      <c r="Q48" s="215" t="str">
        <f>IFERROR(PI!CC53,"")</f>
        <v/>
      </c>
      <c r="R48" s="215" t="str">
        <f>IFERROR(PI!CF53,"")</f>
        <v/>
      </c>
      <c r="S48" s="215" t="str">
        <f>IFERROR(PI!CI53,"")</f>
        <v/>
      </c>
      <c r="T48" s="215" t="str">
        <f>IFERROR(PI!CL53,"")</f>
        <v/>
      </c>
      <c r="U48" s="215" t="str">
        <f>IFERROR(PI!CO53,"")</f>
        <v/>
      </c>
      <c r="V48" s="215" t="str">
        <f>IFERROR(PM!AY53,"")</f>
        <v/>
      </c>
      <c r="W48" s="216" t="e">
        <f>KD!AM53</f>
        <v>#DIV/0!</v>
      </c>
      <c r="X48" s="216" t="e">
        <f>FK!BF53</f>
        <v>#DIV/0!</v>
      </c>
      <c r="Y48" s="216" t="e">
        <f>FK!BI53</f>
        <v>#DIV/0!</v>
      </c>
      <c r="Z48" s="216" t="e">
        <f>FK!BL53</f>
        <v>#DIV/0!</v>
      </c>
      <c r="AA48" s="215" t="e">
        <f>FK!BO53</f>
        <v>#DIV/0!</v>
      </c>
      <c r="AB48" s="216" t="e">
        <f>FK!BR53</f>
        <v>#DIV/0!</v>
      </c>
      <c r="AC48" s="216" t="e">
        <f>FK!BU53</f>
        <v>#DIV/0!</v>
      </c>
      <c r="AD48" s="215" t="e">
        <f>KE!AH52</f>
        <v>#DIV/0!</v>
      </c>
      <c r="AE48" s="216" t="e">
        <f>KE!AK52</f>
        <v>#DIV/0!</v>
      </c>
      <c r="AF48" s="215" t="e">
        <f>SA!AL52</f>
        <v>#DIV/0!</v>
      </c>
      <c r="AG48" s="216" t="e">
        <f>SA!AO52</f>
        <v>#DIV/0!</v>
      </c>
      <c r="AH48" s="216" t="e">
        <f>MA!CD53</f>
        <v>#DIV/0!</v>
      </c>
      <c r="AI48" s="216" t="e">
        <f>MA!CG53</f>
        <v>#DIV/0!</v>
      </c>
      <c r="AJ48" s="216" t="e">
        <f>MA!CJ53</f>
        <v>#DIV/0!</v>
      </c>
      <c r="AK48" s="215" t="e">
        <f>MA!CP53</f>
        <v>#DIV/0!</v>
      </c>
      <c r="AL48" s="216" t="e">
        <f>MA!CP53</f>
        <v>#DIV/0!</v>
      </c>
      <c r="AM48" s="216" t="e">
        <f>MA!CS53</f>
        <v>#DIV/0!</v>
      </c>
      <c r="AN48" s="216" t="e">
        <f>KM!AM53</f>
        <v>#DIV/0!</v>
      </c>
    </row>
    <row r="49" spans="1:40" s="56" customFormat="1" ht="30" customHeight="1" outlineLevel="1">
      <c r="A49" s="410"/>
      <c r="B49" s="405">
        <v>3</v>
      </c>
      <c r="C49" s="167" t="s">
        <v>388</v>
      </c>
      <c r="D49" s="205">
        <f>BM!AO53</f>
        <v>0</v>
      </c>
      <c r="E49" s="205">
        <f>BM!AR53</f>
        <v>0</v>
      </c>
      <c r="F49" s="205">
        <f>BM!AU53</f>
        <v>0</v>
      </c>
      <c r="G49" s="207">
        <f>BI!AK53</f>
        <v>0</v>
      </c>
      <c r="H49" s="207">
        <f>BI!AN53</f>
        <v>0</v>
      </c>
      <c r="I49" s="207">
        <f>BI!AQ53</f>
        <v>0</v>
      </c>
      <c r="J49" s="207">
        <f>BC!AK53</f>
        <v>0</v>
      </c>
      <c r="K49" s="207">
        <f>BC!AN53</f>
        <v>0</v>
      </c>
      <c r="L49" s="207">
        <f>BC!AQ53</f>
        <v>0</v>
      </c>
      <c r="M49" s="207">
        <f>BT!AK53</f>
        <v>0</v>
      </c>
      <c r="N49" s="207">
        <f>BT!AN53</f>
        <v>0</v>
      </c>
      <c r="O49" s="207">
        <f>BT!AQ53</f>
        <v>0</v>
      </c>
      <c r="P49" s="207">
        <f>IFERROR(PI!BZ54,"")</f>
        <v>0</v>
      </c>
      <c r="Q49" s="207">
        <f>IFERROR(PI!CC54,"")</f>
        <v>0</v>
      </c>
      <c r="R49" s="207">
        <f>IFERROR(PI!CF54,"")</f>
        <v>0</v>
      </c>
      <c r="S49" s="207">
        <f>IFERROR(PI!CI54,"")</f>
        <v>0</v>
      </c>
      <c r="T49" s="207">
        <f>IFERROR(PI!CL54,"")</f>
        <v>0</v>
      </c>
      <c r="U49" s="207">
        <f>IFERROR(PI!CO54,"")</f>
        <v>0</v>
      </c>
      <c r="V49" s="207">
        <f>IFERROR(PM!AY54,"")</f>
        <v>0</v>
      </c>
      <c r="W49" s="208">
        <f>KD!AM54</f>
        <v>0</v>
      </c>
      <c r="X49" s="208">
        <f>FK!BF54</f>
        <v>0</v>
      </c>
      <c r="Y49" s="208">
        <f>FK!BI54</f>
        <v>0</v>
      </c>
      <c r="Z49" s="208">
        <f>FK!BL54</f>
        <v>0</v>
      </c>
      <c r="AA49" s="207">
        <f>FK!BO54</f>
        <v>0</v>
      </c>
      <c r="AB49" s="208">
        <f>FK!BR54</f>
        <v>0</v>
      </c>
      <c r="AC49" s="208">
        <f>FK!BU54</f>
        <v>0</v>
      </c>
      <c r="AD49" s="207">
        <f>KE!AH53</f>
        <v>0</v>
      </c>
      <c r="AE49" s="208">
        <f>KE!AK53</f>
        <v>0</v>
      </c>
      <c r="AF49" s="207">
        <f>SA!AL53</f>
        <v>0</v>
      </c>
      <c r="AG49" s="208">
        <f>SA!AO53</f>
        <v>0</v>
      </c>
      <c r="AH49" s="208">
        <f>MA!CD54</f>
        <v>0</v>
      </c>
      <c r="AI49" s="208">
        <f>MA!CG54</f>
        <v>0</v>
      </c>
      <c r="AJ49" s="208">
        <f>MA!CJ54</f>
        <v>0</v>
      </c>
      <c r="AK49" s="207">
        <f>MA!CP54</f>
        <v>0</v>
      </c>
      <c r="AL49" s="208">
        <f>MA!CP54</f>
        <v>0</v>
      </c>
      <c r="AM49" s="208">
        <f>MA!CS54</f>
        <v>0</v>
      </c>
      <c r="AN49" s="208">
        <f>KM!AM54</f>
        <v>0</v>
      </c>
    </row>
    <row r="50" spans="1:40" s="211" customFormat="1" ht="30" customHeight="1" outlineLevel="1">
      <c r="A50" s="410"/>
      <c r="B50" s="406"/>
      <c r="C50" s="209" t="s">
        <v>389</v>
      </c>
      <c r="D50" s="210" t="e">
        <f>BM!AO54</f>
        <v>#DIV/0!</v>
      </c>
      <c r="E50" s="210" t="e">
        <f>BM!AR54</f>
        <v>#DIV/0!</v>
      </c>
      <c r="F50" s="210" t="e">
        <f>BM!AU54</f>
        <v>#DIV/0!</v>
      </c>
      <c r="G50" s="215" t="e">
        <f>BI!AK54</f>
        <v>#DIV/0!</v>
      </c>
      <c r="H50" s="215" t="e">
        <f>BI!AN54</f>
        <v>#DIV/0!</v>
      </c>
      <c r="I50" s="215" t="e">
        <f>BI!AQ54</f>
        <v>#DIV/0!</v>
      </c>
      <c r="J50" s="215" t="e">
        <f>BC!AK54</f>
        <v>#DIV/0!</v>
      </c>
      <c r="K50" s="215" t="e">
        <f>BC!AN54</f>
        <v>#DIV/0!</v>
      </c>
      <c r="L50" s="215" t="e">
        <f>BC!AQ54</f>
        <v>#DIV/0!</v>
      </c>
      <c r="M50" s="215" t="e">
        <f>BT!AK54</f>
        <v>#DIV/0!</v>
      </c>
      <c r="N50" s="215" t="e">
        <f>BT!AN54</f>
        <v>#DIV/0!</v>
      </c>
      <c r="O50" s="215" t="e">
        <f>BT!AQ54</f>
        <v>#DIV/0!</v>
      </c>
      <c r="P50" s="215" t="str">
        <f>IFERROR(PI!BZ55,"")</f>
        <v/>
      </c>
      <c r="Q50" s="215" t="str">
        <f>IFERROR(PI!CC55,"")</f>
        <v/>
      </c>
      <c r="R50" s="215" t="str">
        <f>IFERROR(PI!CF55,"")</f>
        <v/>
      </c>
      <c r="S50" s="215" t="str">
        <f>IFERROR(PI!CI55,"")</f>
        <v/>
      </c>
      <c r="T50" s="215" t="str">
        <f>IFERROR(PI!CL55,"")</f>
        <v/>
      </c>
      <c r="U50" s="215" t="str">
        <f>IFERROR(PI!CO55,"")</f>
        <v/>
      </c>
      <c r="V50" s="215" t="str">
        <f>IFERROR(PM!AY55,"")</f>
        <v/>
      </c>
      <c r="W50" s="216" t="e">
        <f>KD!AM55</f>
        <v>#DIV/0!</v>
      </c>
      <c r="X50" s="216" t="e">
        <f>FK!BF55</f>
        <v>#DIV/0!</v>
      </c>
      <c r="Y50" s="216" t="e">
        <f>FK!BI55</f>
        <v>#DIV/0!</v>
      </c>
      <c r="Z50" s="216" t="e">
        <f>FK!BL55</f>
        <v>#DIV/0!</v>
      </c>
      <c r="AA50" s="215" t="e">
        <f>FK!BO55</f>
        <v>#DIV/0!</v>
      </c>
      <c r="AB50" s="216" t="e">
        <f>FK!BR55</f>
        <v>#DIV/0!</v>
      </c>
      <c r="AC50" s="216" t="e">
        <f>FK!BU55</f>
        <v>#DIV/0!</v>
      </c>
      <c r="AD50" s="215" t="e">
        <f>KE!AH54</f>
        <v>#DIV/0!</v>
      </c>
      <c r="AE50" s="216" t="e">
        <f>KE!AK54</f>
        <v>#DIV/0!</v>
      </c>
      <c r="AF50" s="215" t="e">
        <f>SA!AL54</f>
        <v>#DIV/0!</v>
      </c>
      <c r="AG50" s="216" t="e">
        <f>SA!AO54</f>
        <v>#DIV/0!</v>
      </c>
      <c r="AH50" s="216" t="e">
        <f>MA!CD55</f>
        <v>#DIV/0!</v>
      </c>
      <c r="AI50" s="216" t="e">
        <f>MA!CG55</f>
        <v>#DIV/0!</v>
      </c>
      <c r="AJ50" s="216" t="e">
        <f>MA!CJ55</f>
        <v>#DIV/0!</v>
      </c>
      <c r="AK50" s="215" t="e">
        <f>MA!CP55</f>
        <v>#DIV/0!</v>
      </c>
      <c r="AL50" s="216" t="e">
        <f>MA!CP55</f>
        <v>#DIV/0!</v>
      </c>
      <c r="AM50" s="216" t="e">
        <f>MA!CS55</f>
        <v>#DIV/0!</v>
      </c>
      <c r="AN50" s="216" t="e">
        <f>KM!AM55</f>
        <v>#DIV/0!</v>
      </c>
    </row>
    <row r="51" spans="1:40" s="211" customFormat="1" ht="30" customHeight="1" outlineLevel="1">
      <c r="A51" s="410"/>
      <c r="B51" s="411" t="s">
        <v>444</v>
      </c>
      <c r="C51" s="264" t="s">
        <v>388</v>
      </c>
      <c r="D51" s="265">
        <f>BM!AO55</f>
        <v>0</v>
      </c>
      <c r="E51" s="265">
        <f>BM!AR55</f>
        <v>0</v>
      </c>
      <c r="F51" s="265">
        <f>BM!AU55</f>
        <v>0</v>
      </c>
      <c r="G51" s="265">
        <f>BI!AK55</f>
        <v>0</v>
      </c>
      <c r="H51" s="265">
        <f>BI!AN55</f>
        <v>0</v>
      </c>
      <c r="I51" s="265">
        <f>BI!AQ55</f>
        <v>0</v>
      </c>
      <c r="J51" s="265">
        <f>BC!AK55</f>
        <v>0</v>
      </c>
      <c r="K51" s="265">
        <f>BC!AN55</f>
        <v>0</v>
      </c>
      <c r="L51" s="265">
        <f>BC!AQ55</f>
        <v>0</v>
      </c>
      <c r="M51" s="265">
        <f>BT!AK55</f>
        <v>0</v>
      </c>
      <c r="N51" s="265">
        <f>BT!AN55</f>
        <v>0</v>
      </c>
      <c r="O51" s="265">
        <f>BT!AQ55</f>
        <v>0</v>
      </c>
      <c r="P51" s="265">
        <f>IFERROR(PI!BZ56,"")</f>
        <v>0</v>
      </c>
      <c r="Q51" s="265">
        <f>IFERROR(PI!CC56,"")</f>
        <v>0</v>
      </c>
      <c r="R51" s="265">
        <f>IFERROR(PI!CF56,"")</f>
        <v>0</v>
      </c>
      <c r="S51" s="265">
        <f>IFERROR(PI!CI56,"")</f>
        <v>0</v>
      </c>
      <c r="T51" s="265">
        <f>IFERROR(PI!CL56,"")</f>
        <v>0</v>
      </c>
      <c r="U51" s="265">
        <f>IFERROR(PI!CO56,"")</f>
        <v>0</v>
      </c>
      <c r="V51" s="265">
        <f>IFERROR(PM!AY56,"")</f>
        <v>0</v>
      </c>
      <c r="W51" s="269">
        <f>KD!AM56</f>
        <v>0</v>
      </c>
      <c r="X51" s="269">
        <f>FK!BF56</f>
        <v>0</v>
      </c>
      <c r="Y51" s="269">
        <f>FK!BI56</f>
        <v>0</v>
      </c>
      <c r="Z51" s="269">
        <f>FK!BL56</f>
        <v>0</v>
      </c>
      <c r="AA51" s="265">
        <f>FK!BO56</f>
        <v>0</v>
      </c>
      <c r="AB51" s="269">
        <f>FK!BR56</f>
        <v>0</v>
      </c>
      <c r="AC51" s="269">
        <f>FK!BU56</f>
        <v>0</v>
      </c>
      <c r="AD51" s="265">
        <f>KE!AH55</f>
        <v>0</v>
      </c>
      <c r="AE51" s="269">
        <f>KE!AK55</f>
        <v>0</v>
      </c>
      <c r="AF51" s="265">
        <f>SA!AL55</f>
        <v>0</v>
      </c>
      <c r="AG51" s="269">
        <f>SA!AO55</f>
        <v>0</v>
      </c>
      <c r="AH51" s="269">
        <f>MA!CD56</f>
        <v>0</v>
      </c>
      <c r="AI51" s="269">
        <f>MA!CG56</f>
        <v>0</v>
      </c>
      <c r="AJ51" s="269">
        <f>MA!CJ56</f>
        <v>0</v>
      </c>
      <c r="AK51" s="265">
        <f>MA!CP56</f>
        <v>0</v>
      </c>
      <c r="AL51" s="269">
        <f>MA!CP56</f>
        <v>0</v>
      </c>
      <c r="AM51" s="269">
        <f>MA!CS56</f>
        <v>0</v>
      </c>
      <c r="AN51" s="269">
        <f>KM!AM56</f>
        <v>0</v>
      </c>
    </row>
    <row r="52" spans="1:40" s="211" customFormat="1" ht="30" customHeight="1" outlineLevel="1">
      <c r="A52" s="406"/>
      <c r="B52" s="412"/>
      <c r="C52" s="264" t="s">
        <v>389</v>
      </c>
      <c r="D52" s="267" t="e">
        <f>BM!AO56</f>
        <v>#DIV/0!</v>
      </c>
      <c r="E52" s="267" t="e">
        <f>BM!AR56</f>
        <v>#DIV/0!</v>
      </c>
      <c r="F52" s="267" t="e">
        <f>BM!AU56</f>
        <v>#DIV/0!</v>
      </c>
      <c r="G52" s="267" t="e">
        <f>BI!AK56</f>
        <v>#DIV/0!</v>
      </c>
      <c r="H52" s="267" t="e">
        <f>BI!AN56</f>
        <v>#DIV/0!</v>
      </c>
      <c r="I52" s="267" t="e">
        <f>BI!AQ56</f>
        <v>#DIV/0!</v>
      </c>
      <c r="J52" s="267" t="e">
        <f>BC!AK56</f>
        <v>#DIV/0!</v>
      </c>
      <c r="K52" s="267" t="e">
        <f>BC!AN56</f>
        <v>#DIV/0!</v>
      </c>
      <c r="L52" s="267" t="e">
        <f>BC!AQ56</f>
        <v>#DIV/0!</v>
      </c>
      <c r="M52" s="267" t="e">
        <f>BT!AK56</f>
        <v>#DIV/0!</v>
      </c>
      <c r="N52" s="267" t="e">
        <f>BT!AN56</f>
        <v>#DIV/0!</v>
      </c>
      <c r="O52" s="267" t="e">
        <f>BT!AQ56</f>
        <v>#DIV/0!</v>
      </c>
      <c r="P52" s="267" t="str">
        <f>IFERROR(PI!BZ57,"")</f>
        <v/>
      </c>
      <c r="Q52" s="267" t="str">
        <f>IFERROR(PI!CC57,"")</f>
        <v/>
      </c>
      <c r="R52" s="267" t="str">
        <f>IFERROR(PI!CF57,"")</f>
        <v/>
      </c>
      <c r="S52" s="267" t="str">
        <f>IFERROR(PI!CI57,"")</f>
        <v/>
      </c>
      <c r="T52" s="267" t="str">
        <f>IFERROR(PI!CL57,"")</f>
        <v/>
      </c>
      <c r="U52" s="267" t="str">
        <f>IFERROR(PI!CO57,"")</f>
        <v/>
      </c>
      <c r="V52" s="267" t="str">
        <f>IFERROR(PM!AY57,"")</f>
        <v/>
      </c>
      <c r="W52" s="270" t="e">
        <f>KD!AM57</f>
        <v>#DIV/0!</v>
      </c>
      <c r="X52" s="270" t="e">
        <f>FK!BF57</f>
        <v>#DIV/0!</v>
      </c>
      <c r="Y52" s="270" t="e">
        <f>FK!BI57</f>
        <v>#DIV/0!</v>
      </c>
      <c r="Z52" s="270" t="e">
        <f>FK!BL57</f>
        <v>#DIV/0!</v>
      </c>
      <c r="AA52" s="267" t="e">
        <f>FK!BO57</f>
        <v>#DIV/0!</v>
      </c>
      <c r="AB52" s="270" t="e">
        <f>FK!BR57</f>
        <v>#DIV/0!</v>
      </c>
      <c r="AC52" s="270" t="e">
        <f>FK!BU57</f>
        <v>#DIV/0!</v>
      </c>
      <c r="AD52" s="267" t="e">
        <f>KE!AH56</f>
        <v>#DIV/0!</v>
      </c>
      <c r="AE52" s="270" t="e">
        <f>KE!AK56</f>
        <v>#DIV/0!</v>
      </c>
      <c r="AF52" s="267" t="e">
        <f>SA!AL56</f>
        <v>#DIV/0!</v>
      </c>
      <c r="AG52" s="270" t="e">
        <f>SA!AO56</f>
        <v>#DIV/0!</v>
      </c>
      <c r="AH52" s="270" t="e">
        <f>MA!CD57</f>
        <v>#DIV/0!</v>
      </c>
      <c r="AI52" s="270" t="e">
        <f>MA!CG57</f>
        <v>#DIV/0!</v>
      </c>
      <c r="AJ52" s="270" t="e">
        <f>MA!CJ57</f>
        <v>#DIV/0!</v>
      </c>
      <c r="AK52" s="267" t="e">
        <f>MA!CP57</f>
        <v>#DIV/0!</v>
      </c>
      <c r="AL52" s="270" t="e">
        <f>MA!CP57</f>
        <v>#DIV/0!</v>
      </c>
      <c r="AM52" s="270" t="e">
        <f>MA!CS57</f>
        <v>#DIV/0!</v>
      </c>
      <c r="AN52" s="270" t="e">
        <f>KM!AM57</f>
        <v>#DIV/0!</v>
      </c>
    </row>
    <row r="53" spans="1:40" s="56" customFormat="1" ht="30" customHeight="1" outlineLevel="1">
      <c r="A53" s="405" t="s">
        <v>309</v>
      </c>
      <c r="B53" s="405">
        <v>1</v>
      </c>
      <c r="C53" s="167" t="s">
        <v>388</v>
      </c>
      <c r="D53" s="205">
        <f>BM!AP49</f>
        <v>0</v>
      </c>
      <c r="E53" s="205">
        <f>BM!AS49</f>
        <v>0</v>
      </c>
      <c r="F53" s="205">
        <f>BM!AV49</f>
        <v>0</v>
      </c>
      <c r="G53" s="207">
        <f>BI!AL49</f>
        <v>0</v>
      </c>
      <c r="H53" s="207">
        <f>BI!AO49</f>
        <v>0</v>
      </c>
      <c r="I53" s="207">
        <f>BI!AR49</f>
        <v>0</v>
      </c>
      <c r="J53" s="207">
        <f>BC!AL49</f>
        <v>0</v>
      </c>
      <c r="K53" s="207">
        <f>BC!AO49</f>
        <v>0</v>
      </c>
      <c r="L53" s="207">
        <f>BC!AR49</f>
        <v>0</v>
      </c>
      <c r="M53" s="207">
        <f>BT!AL49</f>
        <v>0</v>
      </c>
      <c r="N53" s="207">
        <f>BT!AO49</f>
        <v>0</v>
      </c>
      <c r="O53" s="207">
        <f>BT!AR49</f>
        <v>0</v>
      </c>
      <c r="P53" s="207">
        <f>IFERROR(PI!CA50,"")</f>
        <v>0</v>
      </c>
      <c r="Q53" s="207">
        <f>IFERROR(PI!CD50,"")</f>
        <v>0</v>
      </c>
      <c r="R53" s="207">
        <f>IFERROR(PI!CG50,"")</f>
        <v>0</v>
      </c>
      <c r="S53" s="207">
        <f>IFERROR(PI!CJ50,"")</f>
        <v>0</v>
      </c>
      <c r="T53" s="207">
        <f>IFERROR(PI!CM50,"")</f>
        <v>0</v>
      </c>
      <c r="U53" s="207">
        <f>IFERROR(PI!CP50,"")</f>
        <v>0</v>
      </c>
      <c r="V53" s="207">
        <f>IFERROR(PM!AZ50,"")</f>
        <v>0</v>
      </c>
      <c r="W53" s="278">
        <f>KD!AN50</f>
        <v>0</v>
      </c>
      <c r="X53" s="278">
        <f>FK!BG50</f>
        <v>0</v>
      </c>
      <c r="Y53" s="278">
        <f>FK!BJ50</f>
        <v>0</v>
      </c>
      <c r="Z53" s="278">
        <f>FK!BM50</f>
        <v>0</v>
      </c>
      <c r="AA53" s="207">
        <f>FK!BP50</f>
        <v>0</v>
      </c>
      <c r="AB53" s="278">
        <f>FK!BS50</f>
        <v>0</v>
      </c>
      <c r="AC53" s="278">
        <f>FK!BV50</f>
        <v>0</v>
      </c>
      <c r="AD53" s="207">
        <f>KE!AI49</f>
        <v>0</v>
      </c>
      <c r="AE53" s="278">
        <f>KE!AL49</f>
        <v>0</v>
      </c>
      <c r="AF53" s="207">
        <f>SA!AM49</f>
        <v>0</v>
      </c>
      <c r="AG53" s="278">
        <f>SA!AP49</f>
        <v>0</v>
      </c>
      <c r="AH53" s="278">
        <f>MA!CE50</f>
        <v>0</v>
      </c>
      <c r="AI53" s="278">
        <f>MA!CH50</f>
        <v>0</v>
      </c>
      <c r="AJ53" s="278">
        <f>MA!CK50</f>
        <v>0</v>
      </c>
      <c r="AK53" s="207">
        <f>MA!CN50</f>
        <v>0</v>
      </c>
      <c r="AL53" s="278">
        <f>MA!CQ50</f>
        <v>0</v>
      </c>
      <c r="AM53" s="278">
        <f>MA!CT50</f>
        <v>0</v>
      </c>
      <c r="AN53" s="278">
        <f>KM!AN50</f>
        <v>0</v>
      </c>
    </row>
    <row r="54" spans="1:40" s="211" customFormat="1" ht="30" customHeight="1" outlineLevel="1">
      <c r="A54" s="410"/>
      <c r="B54" s="406"/>
      <c r="C54" s="209" t="s">
        <v>389</v>
      </c>
      <c r="D54" s="210" t="e">
        <f>BM!AP50</f>
        <v>#DIV/0!</v>
      </c>
      <c r="E54" s="210" t="e">
        <f>BM!AS50</f>
        <v>#DIV/0!</v>
      </c>
      <c r="F54" s="210" t="e">
        <f>BM!AV50</f>
        <v>#DIV/0!</v>
      </c>
      <c r="G54" s="215" t="e">
        <f>BI!AL50</f>
        <v>#DIV/0!</v>
      </c>
      <c r="H54" s="215" t="e">
        <f>BI!AO50</f>
        <v>#DIV/0!</v>
      </c>
      <c r="I54" s="215" t="e">
        <f>BI!AR50</f>
        <v>#DIV/0!</v>
      </c>
      <c r="J54" s="215" t="e">
        <f>BC!AL50</f>
        <v>#DIV/0!</v>
      </c>
      <c r="K54" s="215" t="e">
        <f>BC!AO50</f>
        <v>#DIV/0!</v>
      </c>
      <c r="L54" s="215" t="e">
        <f>BC!AR50</f>
        <v>#DIV/0!</v>
      </c>
      <c r="M54" s="215" t="e">
        <f>BT!AL50</f>
        <v>#DIV/0!</v>
      </c>
      <c r="N54" s="215" t="e">
        <f>BT!AO50</f>
        <v>#DIV/0!</v>
      </c>
      <c r="O54" s="215" t="e">
        <f>BT!AR50</f>
        <v>#DIV/0!</v>
      </c>
      <c r="P54" s="215" t="str">
        <f>IFERROR(PI!CA51,"")</f>
        <v/>
      </c>
      <c r="Q54" s="215" t="str">
        <f>IFERROR(PI!CD51,"")</f>
        <v/>
      </c>
      <c r="R54" s="215" t="str">
        <f>IFERROR(PI!CG51,"")</f>
        <v/>
      </c>
      <c r="S54" s="215" t="str">
        <f>IFERROR(PI!CJ51,"")</f>
        <v/>
      </c>
      <c r="T54" s="215" t="str">
        <f>IFERROR(PI!CM51,"")</f>
        <v/>
      </c>
      <c r="U54" s="215" t="str">
        <f>IFERROR(PI!CP51,"")</f>
        <v/>
      </c>
      <c r="V54" s="215" t="str">
        <f>IFERROR(PM!AZ51,"")</f>
        <v/>
      </c>
      <c r="W54" s="215" t="e">
        <f>KD!AN51</f>
        <v>#DIV/0!</v>
      </c>
      <c r="X54" s="215" t="e">
        <f>FK!BG51</f>
        <v>#DIV/0!</v>
      </c>
      <c r="Y54" s="215" t="e">
        <f>FK!BJ51</f>
        <v>#DIV/0!</v>
      </c>
      <c r="Z54" s="215" t="e">
        <f>FK!BM51</f>
        <v>#DIV/0!</v>
      </c>
      <c r="AA54" s="215" t="e">
        <f>FK!BP51</f>
        <v>#DIV/0!</v>
      </c>
      <c r="AB54" s="215" t="e">
        <f>FK!BS51</f>
        <v>#DIV/0!</v>
      </c>
      <c r="AC54" s="215" t="e">
        <f>FK!BV51</f>
        <v>#DIV/0!</v>
      </c>
      <c r="AD54" s="215" t="e">
        <f>KE!AI50</f>
        <v>#DIV/0!</v>
      </c>
      <c r="AE54" s="215" t="e">
        <f>KE!AL50</f>
        <v>#DIV/0!</v>
      </c>
      <c r="AF54" s="215" t="e">
        <f>SA!AM50</f>
        <v>#DIV/0!</v>
      </c>
      <c r="AG54" s="215" t="e">
        <f>SA!AP50</f>
        <v>#DIV/0!</v>
      </c>
      <c r="AH54" s="215" t="e">
        <f>MA!CE51</f>
        <v>#DIV/0!</v>
      </c>
      <c r="AI54" s="215" t="e">
        <f>MA!CH51</f>
        <v>#DIV/0!</v>
      </c>
      <c r="AJ54" s="215" t="e">
        <f>MA!CK51</f>
        <v>#DIV/0!</v>
      </c>
      <c r="AK54" s="215" t="e">
        <f>MA!CN51</f>
        <v>#DIV/0!</v>
      </c>
      <c r="AL54" s="215" t="e">
        <f>MA!CQ51</f>
        <v>#DIV/0!</v>
      </c>
      <c r="AM54" s="215" t="e">
        <f>MA!CT51</f>
        <v>#DIV/0!</v>
      </c>
      <c r="AN54" s="215" t="e">
        <f>KM!AN51</f>
        <v>#DIV/0!</v>
      </c>
    </row>
    <row r="55" spans="1:40" s="56" customFormat="1" ht="30" customHeight="1" outlineLevel="1">
      <c r="A55" s="410"/>
      <c r="B55" s="405">
        <v>2</v>
      </c>
      <c r="C55" s="167" t="s">
        <v>388</v>
      </c>
      <c r="D55" s="205">
        <f>BM!AP51</f>
        <v>0</v>
      </c>
      <c r="E55" s="205">
        <f>BM!AS51</f>
        <v>0</v>
      </c>
      <c r="F55" s="205">
        <f>BM!AV51</f>
        <v>0</v>
      </c>
      <c r="G55" s="207">
        <f>BI!AL51</f>
        <v>0</v>
      </c>
      <c r="H55" s="207">
        <f>BI!AO51</f>
        <v>0</v>
      </c>
      <c r="I55" s="207">
        <f>BI!AR51</f>
        <v>0</v>
      </c>
      <c r="J55" s="207">
        <f>BC!AL51</f>
        <v>0</v>
      </c>
      <c r="K55" s="207">
        <f>BC!AO51</f>
        <v>0</v>
      </c>
      <c r="L55" s="207">
        <f>BC!AR51</f>
        <v>0</v>
      </c>
      <c r="M55" s="207">
        <f>BT!AL51</f>
        <v>0</v>
      </c>
      <c r="N55" s="207">
        <f>BT!AO51</f>
        <v>0</v>
      </c>
      <c r="O55" s="207">
        <f>BT!AR51</f>
        <v>0</v>
      </c>
      <c r="P55" s="207">
        <f>IFERROR(PI!CA52,"")</f>
        <v>0</v>
      </c>
      <c r="Q55" s="207">
        <f>IFERROR(PI!CD52,"")</f>
        <v>0</v>
      </c>
      <c r="R55" s="207">
        <f>IFERROR(PI!CG52,"")</f>
        <v>0</v>
      </c>
      <c r="S55" s="207">
        <f>IFERROR(PI!CJ52,"")</f>
        <v>0</v>
      </c>
      <c r="T55" s="207">
        <f>IFERROR(PI!CM52,"")</f>
        <v>0</v>
      </c>
      <c r="U55" s="207">
        <f>IFERROR(PI!CP52,"")</f>
        <v>0</v>
      </c>
      <c r="V55" s="207">
        <f>IFERROR(PM!AZ52,"")</f>
        <v>0</v>
      </c>
      <c r="W55" s="278">
        <f>KD!AN52</f>
        <v>0</v>
      </c>
      <c r="X55" s="278">
        <f>FK!BG52</f>
        <v>0</v>
      </c>
      <c r="Y55" s="278">
        <f>FK!BJ52</f>
        <v>0</v>
      </c>
      <c r="Z55" s="278">
        <f>FK!BM52</f>
        <v>0</v>
      </c>
      <c r="AA55" s="207">
        <f>FK!BP52</f>
        <v>0</v>
      </c>
      <c r="AB55" s="278">
        <f>FK!BS52</f>
        <v>0</v>
      </c>
      <c r="AC55" s="278">
        <f>FK!BV52</f>
        <v>0</v>
      </c>
      <c r="AD55" s="207">
        <f>KE!AI51</f>
        <v>0</v>
      </c>
      <c r="AE55" s="278">
        <f>KE!AL51</f>
        <v>0</v>
      </c>
      <c r="AF55" s="207">
        <f>SA!AM51</f>
        <v>0</v>
      </c>
      <c r="AG55" s="278">
        <f>SA!AP51</f>
        <v>0</v>
      </c>
      <c r="AH55" s="278">
        <f>MA!CE52</f>
        <v>0</v>
      </c>
      <c r="AI55" s="278">
        <f>MA!CH52</f>
        <v>0</v>
      </c>
      <c r="AJ55" s="278">
        <f>MA!CK52</f>
        <v>0</v>
      </c>
      <c r="AK55" s="207">
        <f>MA!CN52</f>
        <v>0</v>
      </c>
      <c r="AL55" s="278">
        <f>MA!CQ52</f>
        <v>0</v>
      </c>
      <c r="AM55" s="278">
        <f>MA!CT52</f>
        <v>0</v>
      </c>
      <c r="AN55" s="278">
        <f>KM!AN52</f>
        <v>0</v>
      </c>
    </row>
    <row r="56" spans="1:40" s="211" customFormat="1" ht="30" customHeight="1" outlineLevel="1">
      <c r="A56" s="410"/>
      <c r="B56" s="406"/>
      <c r="C56" s="209" t="s">
        <v>389</v>
      </c>
      <c r="D56" s="210" t="e">
        <f>BM!AP52</f>
        <v>#DIV/0!</v>
      </c>
      <c r="E56" s="210" t="e">
        <f>BM!AS52</f>
        <v>#DIV/0!</v>
      </c>
      <c r="F56" s="210" t="e">
        <f>BM!AV52</f>
        <v>#DIV/0!</v>
      </c>
      <c r="G56" s="215" t="e">
        <f>BI!AL52</f>
        <v>#DIV/0!</v>
      </c>
      <c r="H56" s="215" t="e">
        <f>BI!AO52</f>
        <v>#DIV/0!</v>
      </c>
      <c r="I56" s="215" t="e">
        <f>BI!AR52</f>
        <v>#DIV/0!</v>
      </c>
      <c r="J56" s="215" t="e">
        <f>BC!AL52</f>
        <v>#DIV/0!</v>
      </c>
      <c r="K56" s="215" t="e">
        <f>BC!AO52</f>
        <v>#DIV/0!</v>
      </c>
      <c r="L56" s="215" t="e">
        <f>BC!AR52</f>
        <v>#DIV/0!</v>
      </c>
      <c r="M56" s="215" t="e">
        <f>BT!AL52</f>
        <v>#DIV/0!</v>
      </c>
      <c r="N56" s="215" t="e">
        <f>BT!AO52</f>
        <v>#DIV/0!</v>
      </c>
      <c r="O56" s="215" t="e">
        <f>BT!AR52</f>
        <v>#DIV/0!</v>
      </c>
      <c r="P56" s="215" t="str">
        <f>IFERROR(PI!CA53,"")</f>
        <v/>
      </c>
      <c r="Q56" s="215" t="str">
        <f>IFERROR(PI!CD53,"")</f>
        <v/>
      </c>
      <c r="R56" s="215" t="str">
        <f>IFERROR(PI!CG53,"")</f>
        <v/>
      </c>
      <c r="S56" s="215" t="str">
        <f>IFERROR(PI!CJ53,"")</f>
        <v/>
      </c>
      <c r="T56" s="215" t="str">
        <f>IFERROR(PI!CM53,"")</f>
        <v/>
      </c>
      <c r="U56" s="215" t="str">
        <f>IFERROR(PI!CP53,"")</f>
        <v/>
      </c>
      <c r="V56" s="215" t="str">
        <f>IFERROR(PM!AZ53,"")</f>
        <v/>
      </c>
      <c r="W56" s="215" t="e">
        <f>KD!AN53</f>
        <v>#DIV/0!</v>
      </c>
      <c r="X56" s="215" t="e">
        <f>FK!BG53</f>
        <v>#DIV/0!</v>
      </c>
      <c r="Y56" s="215" t="e">
        <f>FK!BJ53</f>
        <v>#DIV/0!</v>
      </c>
      <c r="Z56" s="215" t="e">
        <f>FK!BM53</f>
        <v>#DIV/0!</v>
      </c>
      <c r="AA56" s="215" t="e">
        <f>FK!BP53</f>
        <v>#DIV/0!</v>
      </c>
      <c r="AB56" s="215" t="e">
        <f>FK!BS53</f>
        <v>#DIV/0!</v>
      </c>
      <c r="AC56" s="215" t="e">
        <f>FK!BV53</f>
        <v>#DIV/0!</v>
      </c>
      <c r="AD56" s="215" t="e">
        <f>KE!AI52</f>
        <v>#DIV/0!</v>
      </c>
      <c r="AE56" s="215" t="e">
        <f>KE!AL52</f>
        <v>#DIV/0!</v>
      </c>
      <c r="AF56" s="215" t="e">
        <f>SA!AM52</f>
        <v>#DIV/0!</v>
      </c>
      <c r="AG56" s="215" t="e">
        <f>SA!AP52</f>
        <v>#DIV/0!</v>
      </c>
      <c r="AH56" s="215" t="e">
        <f>MA!CE53</f>
        <v>#DIV/0!</v>
      </c>
      <c r="AI56" s="215" t="e">
        <f>MA!CH53</f>
        <v>#DIV/0!</v>
      </c>
      <c r="AJ56" s="215" t="e">
        <f>MA!CK53</f>
        <v>#DIV/0!</v>
      </c>
      <c r="AK56" s="215" t="e">
        <f>MA!CN53</f>
        <v>#DIV/0!</v>
      </c>
      <c r="AL56" s="215" t="e">
        <f>MA!CQ53</f>
        <v>#DIV/0!</v>
      </c>
      <c r="AM56" s="215" t="e">
        <f>MA!CT53</f>
        <v>#DIV/0!</v>
      </c>
      <c r="AN56" s="215" t="e">
        <f>KM!AN53</f>
        <v>#DIV/0!</v>
      </c>
    </row>
    <row r="57" spans="1:40" s="56" customFormat="1" ht="30" customHeight="1" outlineLevel="1">
      <c r="A57" s="410"/>
      <c r="B57" s="405">
        <v>3</v>
      </c>
      <c r="C57" s="167" t="s">
        <v>388</v>
      </c>
      <c r="D57" s="205">
        <f>BM!AP53</f>
        <v>0</v>
      </c>
      <c r="E57" s="205">
        <f>BM!AS53</f>
        <v>0</v>
      </c>
      <c r="F57" s="205">
        <f>BM!AV53</f>
        <v>0</v>
      </c>
      <c r="G57" s="207">
        <f>BI!AL53</f>
        <v>0</v>
      </c>
      <c r="H57" s="207">
        <f>BI!AO53</f>
        <v>0</v>
      </c>
      <c r="I57" s="207">
        <f>BI!AR53</f>
        <v>0</v>
      </c>
      <c r="J57" s="207">
        <f>BC!AL53</f>
        <v>0</v>
      </c>
      <c r="K57" s="207">
        <f>BC!AO53</f>
        <v>0</v>
      </c>
      <c r="L57" s="207">
        <f>BC!AR53</f>
        <v>0</v>
      </c>
      <c r="M57" s="207">
        <f>BT!AL53</f>
        <v>0</v>
      </c>
      <c r="N57" s="207">
        <f>BT!AO53</f>
        <v>0</v>
      </c>
      <c r="O57" s="207">
        <f>BT!AR53</f>
        <v>0</v>
      </c>
      <c r="P57" s="207">
        <f>IFERROR(PI!CA54,"")</f>
        <v>0</v>
      </c>
      <c r="Q57" s="207">
        <f>IFERROR(PI!CD54,"")</f>
        <v>0</v>
      </c>
      <c r="R57" s="207">
        <f>IFERROR(PI!CG54,"")</f>
        <v>0</v>
      </c>
      <c r="S57" s="207">
        <f>IFERROR(PI!CJ54,"")</f>
        <v>0</v>
      </c>
      <c r="T57" s="207">
        <f>IFERROR(PI!CM54,"")</f>
        <v>0</v>
      </c>
      <c r="U57" s="207">
        <f>IFERROR(PI!CP54,"")</f>
        <v>0</v>
      </c>
      <c r="V57" s="207">
        <f>IFERROR(PM!AZ54,"")</f>
        <v>0</v>
      </c>
      <c r="W57" s="278">
        <f>KD!AN54</f>
        <v>0</v>
      </c>
      <c r="X57" s="278">
        <f>FK!BG54</f>
        <v>0</v>
      </c>
      <c r="Y57" s="278">
        <f>FK!BJ54</f>
        <v>0</v>
      </c>
      <c r="Z57" s="278">
        <f>FK!BM54</f>
        <v>0</v>
      </c>
      <c r="AA57" s="207">
        <f>FK!BP54</f>
        <v>0</v>
      </c>
      <c r="AB57" s="278">
        <f>FK!BS54</f>
        <v>0</v>
      </c>
      <c r="AC57" s="278">
        <f>FK!BV54</f>
        <v>0</v>
      </c>
      <c r="AD57" s="207">
        <f>KE!AI53</f>
        <v>0</v>
      </c>
      <c r="AE57" s="278">
        <f>KE!AL53</f>
        <v>0</v>
      </c>
      <c r="AF57" s="207">
        <f>SA!AM53</f>
        <v>0</v>
      </c>
      <c r="AG57" s="278">
        <f>SA!AP53</f>
        <v>0</v>
      </c>
      <c r="AH57" s="278">
        <f>MA!CE54</f>
        <v>0</v>
      </c>
      <c r="AI57" s="278">
        <f>MA!CH54</f>
        <v>0</v>
      </c>
      <c r="AJ57" s="278">
        <f>MA!CK54</f>
        <v>0</v>
      </c>
      <c r="AK57" s="207">
        <f>MA!CN54</f>
        <v>0</v>
      </c>
      <c r="AL57" s="278">
        <f>MA!CQ54</f>
        <v>0</v>
      </c>
      <c r="AM57" s="278">
        <f>MA!CT54</f>
        <v>0</v>
      </c>
      <c r="AN57" s="278">
        <f>KM!AN54</f>
        <v>0</v>
      </c>
    </row>
    <row r="58" spans="1:40" s="211" customFormat="1" ht="30" customHeight="1" outlineLevel="1">
      <c r="A58" s="410"/>
      <c r="B58" s="406"/>
      <c r="C58" s="209" t="s">
        <v>389</v>
      </c>
      <c r="D58" s="210" t="e">
        <f>BM!AP54</f>
        <v>#DIV/0!</v>
      </c>
      <c r="E58" s="210" t="e">
        <f>BM!AS54</f>
        <v>#DIV/0!</v>
      </c>
      <c r="F58" s="210" t="e">
        <f>BM!AV54</f>
        <v>#DIV/0!</v>
      </c>
      <c r="G58" s="215" t="e">
        <f>BI!AL54</f>
        <v>#DIV/0!</v>
      </c>
      <c r="H58" s="215" t="e">
        <f>BI!AO54</f>
        <v>#DIV/0!</v>
      </c>
      <c r="I58" s="215" t="e">
        <f>BI!AR54</f>
        <v>#DIV/0!</v>
      </c>
      <c r="J58" s="215" t="e">
        <f>BC!AL54</f>
        <v>#DIV/0!</v>
      </c>
      <c r="K58" s="215" t="e">
        <f>BC!AO54</f>
        <v>#DIV/0!</v>
      </c>
      <c r="L58" s="215" t="e">
        <f>BC!AR54</f>
        <v>#DIV/0!</v>
      </c>
      <c r="M58" s="215" t="e">
        <f>BT!AL54</f>
        <v>#DIV/0!</v>
      </c>
      <c r="N58" s="215" t="e">
        <f>BT!AO54</f>
        <v>#DIV/0!</v>
      </c>
      <c r="O58" s="215" t="e">
        <f>BT!AR54</f>
        <v>#DIV/0!</v>
      </c>
      <c r="P58" s="215" t="str">
        <f>IFERROR(PI!CA55,"")</f>
        <v/>
      </c>
      <c r="Q58" s="215" t="str">
        <f>IFERROR(PI!CD55,"")</f>
        <v/>
      </c>
      <c r="R58" s="215" t="str">
        <f>IFERROR(PI!CG55,"")</f>
        <v/>
      </c>
      <c r="S58" s="215" t="str">
        <f>IFERROR(PI!CJ55,"")</f>
        <v/>
      </c>
      <c r="T58" s="215" t="str">
        <f>IFERROR(PI!CM55,"")</f>
        <v/>
      </c>
      <c r="U58" s="215" t="str">
        <f>IFERROR(PI!CP55,"")</f>
        <v/>
      </c>
      <c r="V58" s="215" t="str">
        <f>IFERROR(PM!AZ55,"")</f>
        <v/>
      </c>
      <c r="W58" s="215" t="e">
        <f>KD!AN55</f>
        <v>#DIV/0!</v>
      </c>
      <c r="X58" s="215" t="e">
        <f>FK!BG55</f>
        <v>#DIV/0!</v>
      </c>
      <c r="Y58" s="215" t="e">
        <f>FK!BJ55</f>
        <v>#DIV/0!</v>
      </c>
      <c r="Z58" s="215" t="e">
        <f>FK!BM55</f>
        <v>#DIV/0!</v>
      </c>
      <c r="AA58" s="215" t="e">
        <f>FK!BP55</f>
        <v>#DIV/0!</v>
      </c>
      <c r="AB58" s="215" t="e">
        <f>FK!BS55</f>
        <v>#DIV/0!</v>
      </c>
      <c r="AC58" s="215" t="e">
        <f>FK!BV55</f>
        <v>#DIV/0!</v>
      </c>
      <c r="AD58" s="215" t="e">
        <f>KE!AI54</f>
        <v>#DIV/0!</v>
      </c>
      <c r="AE58" s="215" t="e">
        <f>KE!AL54</f>
        <v>#DIV/0!</v>
      </c>
      <c r="AF58" s="215" t="e">
        <f>SA!AM54</f>
        <v>#DIV/0!</v>
      </c>
      <c r="AG58" s="215" t="e">
        <f>SA!AP54</f>
        <v>#DIV/0!</v>
      </c>
      <c r="AH58" s="215" t="e">
        <f>MA!CE55</f>
        <v>#DIV/0!</v>
      </c>
      <c r="AI58" s="215" t="e">
        <f>MA!CH55</f>
        <v>#DIV/0!</v>
      </c>
      <c r="AJ58" s="215" t="e">
        <f>MA!CK55</f>
        <v>#DIV/0!</v>
      </c>
      <c r="AK58" s="215" t="e">
        <f>MA!CN55</f>
        <v>#DIV/0!</v>
      </c>
      <c r="AL58" s="215" t="e">
        <f>MA!CQ55</f>
        <v>#DIV/0!</v>
      </c>
      <c r="AM58" s="215" t="e">
        <f>MA!CT55</f>
        <v>#DIV/0!</v>
      </c>
      <c r="AN58" s="215" t="e">
        <f>KM!AN55</f>
        <v>#DIV/0!</v>
      </c>
    </row>
    <row r="59" spans="1:40" s="211" customFormat="1" ht="30" customHeight="1" outlineLevel="1">
      <c r="A59" s="410"/>
      <c r="B59" s="411" t="s">
        <v>444</v>
      </c>
      <c r="C59" s="264" t="s">
        <v>388</v>
      </c>
      <c r="D59" s="265">
        <f>BM!AP55</f>
        <v>0</v>
      </c>
      <c r="E59" s="265">
        <f>BM!AS55</f>
        <v>0</v>
      </c>
      <c r="F59" s="265">
        <f>BM!AV55</f>
        <v>0</v>
      </c>
      <c r="G59" s="265">
        <f>BI!AL55</f>
        <v>0</v>
      </c>
      <c r="H59" s="265">
        <f>BI!AO55</f>
        <v>0</v>
      </c>
      <c r="I59" s="265">
        <f>BI!AR55</f>
        <v>0</v>
      </c>
      <c r="J59" s="265">
        <f>BC!AL55</f>
        <v>0</v>
      </c>
      <c r="K59" s="265">
        <f>BC!AO55</f>
        <v>0</v>
      </c>
      <c r="L59" s="265">
        <f>BC!AR55</f>
        <v>0</v>
      </c>
      <c r="M59" s="265">
        <f>BT!AL55</f>
        <v>0</v>
      </c>
      <c r="N59" s="265">
        <f>BT!AO55</f>
        <v>0</v>
      </c>
      <c r="O59" s="265">
        <f>BT!AR55</f>
        <v>0</v>
      </c>
      <c r="P59" s="265">
        <f>IFERROR(PI!CA56,"")</f>
        <v>0</v>
      </c>
      <c r="Q59" s="265">
        <f>IFERROR(PI!CD56,"")</f>
        <v>0</v>
      </c>
      <c r="R59" s="265">
        <f>IFERROR(PI!CG56,"")</f>
        <v>0</v>
      </c>
      <c r="S59" s="265">
        <f>IFERROR(PI!CJ56,"")</f>
        <v>0</v>
      </c>
      <c r="T59" s="265">
        <f>IFERROR(PI!CM56,"")</f>
        <v>0</v>
      </c>
      <c r="U59" s="265">
        <f>IFERROR(PI!CP56,"")</f>
        <v>0</v>
      </c>
      <c r="V59" s="265">
        <f>IFERROR(PM!AZ56,"")</f>
        <v>0</v>
      </c>
      <c r="W59" s="265">
        <f>KD!AN56</f>
        <v>0</v>
      </c>
      <c r="X59" s="265">
        <f>FK!BG56</f>
        <v>0</v>
      </c>
      <c r="Y59" s="265">
        <f>FK!BJ56</f>
        <v>0</v>
      </c>
      <c r="Z59" s="265">
        <f>FK!BM56</f>
        <v>0</v>
      </c>
      <c r="AA59" s="265">
        <f>FK!BP56</f>
        <v>0</v>
      </c>
      <c r="AB59" s="265">
        <f>FK!BS56</f>
        <v>0</v>
      </c>
      <c r="AC59" s="265">
        <f>FK!BV56</f>
        <v>0</v>
      </c>
      <c r="AD59" s="265">
        <f>KE!AI55</f>
        <v>0</v>
      </c>
      <c r="AE59" s="265">
        <f>KE!AL55</f>
        <v>0</v>
      </c>
      <c r="AF59" s="265">
        <f>SA!AM55</f>
        <v>0</v>
      </c>
      <c r="AG59" s="265">
        <f>SA!AP55</f>
        <v>0</v>
      </c>
      <c r="AH59" s="265">
        <f>MA!CE56</f>
        <v>0</v>
      </c>
      <c r="AI59" s="265">
        <f>MA!CH56</f>
        <v>0</v>
      </c>
      <c r="AJ59" s="265">
        <f>MA!CK56</f>
        <v>0</v>
      </c>
      <c r="AK59" s="265">
        <f>MA!CN56</f>
        <v>0</v>
      </c>
      <c r="AL59" s="265">
        <f>MA!CQ56</f>
        <v>0</v>
      </c>
      <c r="AM59" s="265">
        <f>MA!CT56</f>
        <v>0</v>
      </c>
      <c r="AN59" s="265">
        <f>KM!AN56</f>
        <v>0</v>
      </c>
    </row>
    <row r="60" spans="1:40" s="211" customFormat="1" ht="30" customHeight="1" outlineLevel="1">
      <c r="A60" s="406"/>
      <c r="B60" s="412"/>
      <c r="C60" s="264" t="s">
        <v>389</v>
      </c>
      <c r="D60" s="267" t="e">
        <f>BM!AP56</f>
        <v>#DIV/0!</v>
      </c>
      <c r="E60" s="267" t="e">
        <f>BM!AS56</f>
        <v>#DIV/0!</v>
      </c>
      <c r="F60" s="267" t="e">
        <f>BM!AV56</f>
        <v>#DIV/0!</v>
      </c>
      <c r="G60" s="267" t="e">
        <f>BI!AL56</f>
        <v>#DIV/0!</v>
      </c>
      <c r="H60" s="267" t="e">
        <f>BI!AO56</f>
        <v>#DIV/0!</v>
      </c>
      <c r="I60" s="267" t="e">
        <f>BI!AR56</f>
        <v>#DIV/0!</v>
      </c>
      <c r="J60" s="267" t="e">
        <f>BC!AL56</f>
        <v>#DIV/0!</v>
      </c>
      <c r="K60" s="267" t="e">
        <f>BC!AO56</f>
        <v>#DIV/0!</v>
      </c>
      <c r="L60" s="267" t="e">
        <f>BC!AR56</f>
        <v>#DIV/0!</v>
      </c>
      <c r="M60" s="267" t="e">
        <f>BT!AL56</f>
        <v>#DIV/0!</v>
      </c>
      <c r="N60" s="267" t="e">
        <f>BT!AO56</f>
        <v>#DIV/0!</v>
      </c>
      <c r="O60" s="267" t="e">
        <f>BT!AR56</f>
        <v>#DIV/0!</v>
      </c>
      <c r="P60" s="267" t="str">
        <f>IFERROR(PI!CA57,"")</f>
        <v/>
      </c>
      <c r="Q60" s="267" t="str">
        <f>IFERROR(PI!CD57,"")</f>
        <v/>
      </c>
      <c r="R60" s="267" t="str">
        <f>IFERROR(PI!CG57,"")</f>
        <v/>
      </c>
      <c r="S60" s="267" t="str">
        <f>IFERROR(PI!CJ57,"")</f>
        <v/>
      </c>
      <c r="T60" s="267" t="str">
        <f>IFERROR(PI!CM57,"")</f>
        <v/>
      </c>
      <c r="U60" s="267" t="str">
        <f>IFERROR(PI!CP57,"")</f>
        <v/>
      </c>
      <c r="V60" s="267" t="str">
        <f>IFERROR(PM!AZ57,"")</f>
        <v/>
      </c>
      <c r="W60" s="267" t="e">
        <f>KD!AN57</f>
        <v>#DIV/0!</v>
      </c>
      <c r="X60" s="267" t="e">
        <f>FK!BG57</f>
        <v>#DIV/0!</v>
      </c>
      <c r="Y60" s="267" t="e">
        <f>FK!BJ57</f>
        <v>#DIV/0!</v>
      </c>
      <c r="Z60" s="267" t="e">
        <f>FK!BM57</f>
        <v>#DIV/0!</v>
      </c>
      <c r="AA60" s="267" t="e">
        <f>FK!BP57</f>
        <v>#DIV/0!</v>
      </c>
      <c r="AB60" s="267" t="e">
        <f>FK!BS57</f>
        <v>#DIV/0!</v>
      </c>
      <c r="AC60" s="267" t="e">
        <f>FK!BV57</f>
        <v>#DIV/0!</v>
      </c>
      <c r="AD60" s="267" t="e">
        <f>KE!AI56</f>
        <v>#DIV/0!</v>
      </c>
      <c r="AE60" s="267" t="e">
        <f>KE!AL56</f>
        <v>#DIV/0!</v>
      </c>
      <c r="AF60" s="267" t="e">
        <f>SA!AM56</f>
        <v>#DIV/0!</v>
      </c>
      <c r="AG60" s="267" t="e">
        <f>SA!AP56</f>
        <v>#DIV/0!</v>
      </c>
      <c r="AH60" s="267" t="e">
        <f>MA!CE57</f>
        <v>#DIV/0!</v>
      </c>
      <c r="AI60" s="267" t="e">
        <f>MA!CH57</f>
        <v>#DIV/0!</v>
      </c>
      <c r="AJ60" s="267" t="e">
        <f>MA!CK57</f>
        <v>#DIV/0!</v>
      </c>
      <c r="AK60" s="267" t="e">
        <f>MA!CN57</f>
        <v>#DIV/0!</v>
      </c>
      <c r="AL60" s="267" t="e">
        <f>MA!CQ57</f>
        <v>#DIV/0!</v>
      </c>
      <c r="AM60" s="267" t="e">
        <f>MA!CT57</f>
        <v>#DIV/0!</v>
      </c>
      <c r="AN60" s="267" t="e">
        <f>KM!AN57</f>
        <v>#DIV/0!</v>
      </c>
    </row>
    <row r="61" spans="1:40" s="56" customFormat="1" ht="30" customHeight="1">
      <c r="A61" s="398" t="s">
        <v>410</v>
      </c>
      <c r="B61" s="398">
        <v>1</v>
      </c>
      <c r="C61" s="204" t="s">
        <v>388</v>
      </c>
      <c r="D61" s="206">
        <f>D45+D53</f>
        <v>0</v>
      </c>
      <c r="E61" s="206">
        <f t="shared" ref="E61:F61" si="16">E45+E53</f>
        <v>0</v>
      </c>
      <c r="F61" s="206">
        <f t="shared" si="16"/>
        <v>0</v>
      </c>
      <c r="G61" s="206">
        <f>G45+G53</f>
        <v>0</v>
      </c>
      <c r="H61" s="206">
        <f t="shared" ref="H61:I61" si="17">H45+H53</f>
        <v>0</v>
      </c>
      <c r="I61" s="206">
        <f t="shared" si="17"/>
        <v>0</v>
      </c>
      <c r="J61" s="206">
        <f>J45+J53</f>
        <v>0</v>
      </c>
      <c r="K61" s="206">
        <f t="shared" ref="K61:L61" si="18">K45+K53</f>
        <v>0</v>
      </c>
      <c r="L61" s="206">
        <f t="shared" si="18"/>
        <v>0</v>
      </c>
      <c r="M61" s="206">
        <f>M45+M53</f>
        <v>0</v>
      </c>
      <c r="N61" s="206">
        <f t="shared" ref="N61:O61" si="19">N45+N53</f>
        <v>0</v>
      </c>
      <c r="O61" s="206">
        <f t="shared" si="19"/>
        <v>0</v>
      </c>
      <c r="P61" s="206">
        <f t="shared" ref="P61:AN61" si="20">P45+P53</f>
        <v>0</v>
      </c>
      <c r="Q61" s="206">
        <f t="shared" si="20"/>
        <v>0</v>
      </c>
      <c r="R61" s="206">
        <f t="shared" si="20"/>
        <v>0</v>
      </c>
      <c r="S61" s="206">
        <f t="shared" si="20"/>
        <v>0</v>
      </c>
      <c r="T61" s="206">
        <f t="shared" si="20"/>
        <v>0</v>
      </c>
      <c r="U61" s="206">
        <f t="shared" si="20"/>
        <v>0</v>
      </c>
      <c r="V61" s="206">
        <f t="shared" si="20"/>
        <v>0</v>
      </c>
      <c r="W61" s="206">
        <f t="shared" si="20"/>
        <v>0</v>
      </c>
      <c r="X61" s="206">
        <f t="shared" si="20"/>
        <v>0</v>
      </c>
      <c r="Y61" s="206">
        <f t="shared" si="20"/>
        <v>0</v>
      </c>
      <c r="Z61" s="206">
        <f t="shared" si="20"/>
        <v>0</v>
      </c>
      <c r="AA61" s="206">
        <f t="shared" si="20"/>
        <v>0</v>
      </c>
      <c r="AB61" s="206">
        <f t="shared" si="20"/>
        <v>0</v>
      </c>
      <c r="AC61" s="206">
        <f t="shared" si="20"/>
        <v>0</v>
      </c>
      <c r="AD61" s="206">
        <f t="shared" si="20"/>
        <v>0</v>
      </c>
      <c r="AE61" s="206">
        <f t="shared" si="20"/>
        <v>0</v>
      </c>
      <c r="AF61" s="206">
        <f t="shared" si="20"/>
        <v>0</v>
      </c>
      <c r="AG61" s="206">
        <f t="shared" si="20"/>
        <v>0</v>
      </c>
      <c r="AH61" s="206">
        <f t="shared" si="20"/>
        <v>0</v>
      </c>
      <c r="AI61" s="206">
        <f t="shared" si="20"/>
        <v>0</v>
      </c>
      <c r="AJ61" s="206">
        <f t="shared" si="20"/>
        <v>0</v>
      </c>
      <c r="AK61" s="206">
        <f t="shared" si="20"/>
        <v>0</v>
      </c>
      <c r="AL61" s="206">
        <f t="shared" si="20"/>
        <v>0</v>
      </c>
      <c r="AM61" s="206">
        <f t="shared" si="20"/>
        <v>0</v>
      </c>
      <c r="AN61" s="206">
        <f t="shared" si="20"/>
        <v>0</v>
      </c>
    </row>
    <row r="62" spans="1:40" s="211" customFormat="1" ht="30" customHeight="1">
      <c r="A62" s="398"/>
      <c r="B62" s="398"/>
      <c r="C62" s="212" t="s">
        <v>389</v>
      </c>
      <c r="D62" s="213" t="e">
        <f>(D61/D69)</f>
        <v>#DIV/0!</v>
      </c>
      <c r="E62" s="213" t="e">
        <f t="shared" ref="E62:AN62" si="21">(E61/E69)</f>
        <v>#DIV/0!</v>
      </c>
      <c r="F62" s="213" t="e">
        <f t="shared" si="21"/>
        <v>#DIV/0!</v>
      </c>
      <c r="G62" s="213" t="e">
        <f t="shared" si="21"/>
        <v>#DIV/0!</v>
      </c>
      <c r="H62" s="213" t="e">
        <f t="shared" si="21"/>
        <v>#DIV/0!</v>
      </c>
      <c r="I62" s="213" t="e">
        <f t="shared" si="21"/>
        <v>#DIV/0!</v>
      </c>
      <c r="J62" s="213" t="e">
        <f t="shared" si="21"/>
        <v>#DIV/0!</v>
      </c>
      <c r="K62" s="213" t="e">
        <f t="shared" si="21"/>
        <v>#DIV/0!</v>
      </c>
      <c r="L62" s="213" t="e">
        <f t="shared" si="21"/>
        <v>#DIV/0!</v>
      </c>
      <c r="M62" s="213" t="e">
        <f t="shared" si="21"/>
        <v>#DIV/0!</v>
      </c>
      <c r="N62" s="213" t="e">
        <f t="shared" si="21"/>
        <v>#DIV/0!</v>
      </c>
      <c r="O62" s="213" t="e">
        <f t="shared" si="21"/>
        <v>#DIV/0!</v>
      </c>
      <c r="P62" s="213" t="e">
        <f t="shared" si="21"/>
        <v>#DIV/0!</v>
      </c>
      <c r="Q62" s="213" t="e">
        <f t="shared" si="21"/>
        <v>#DIV/0!</v>
      </c>
      <c r="R62" s="213" t="e">
        <f t="shared" si="21"/>
        <v>#DIV/0!</v>
      </c>
      <c r="S62" s="213" t="e">
        <f t="shared" si="21"/>
        <v>#DIV/0!</v>
      </c>
      <c r="T62" s="213" t="e">
        <f t="shared" si="21"/>
        <v>#DIV/0!</v>
      </c>
      <c r="U62" s="213" t="e">
        <f t="shared" si="21"/>
        <v>#DIV/0!</v>
      </c>
      <c r="V62" s="213" t="e">
        <f t="shared" si="21"/>
        <v>#DIV/0!</v>
      </c>
      <c r="W62" s="213" t="e">
        <f t="shared" si="21"/>
        <v>#DIV/0!</v>
      </c>
      <c r="X62" s="213" t="e">
        <f t="shared" si="21"/>
        <v>#DIV/0!</v>
      </c>
      <c r="Y62" s="213" t="e">
        <f t="shared" si="21"/>
        <v>#DIV/0!</v>
      </c>
      <c r="Z62" s="213" t="e">
        <f t="shared" si="21"/>
        <v>#DIV/0!</v>
      </c>
      <c r="AA62" s="213" t="e">
        <f t="shared" si="21"/>
        <v>#DIV/0!</v>
      </c>
      <c r="AB62" s="213" t="e">
        <f t="shared" si="21"/>
        <v>#DIV/0!</v>
      </c>
      <c r="AC62" s="213" t="e">
        <f t="shared" si="21"/>
        <v>#DIV/0!</v>
      </c>
      <c r="AD62" s="213" t="e">
        <f t="shared" si="21"/>
        <v>#DIV/0!</v>
      </c>
      <c r="AE62" s="213" t="e">
        <f t="shared" si="21"/>
        <v>#DIV/0!</v>
      </c>
      <c r="AF62" s="213" t="e">
        <f t="shared" si="21"/>
        <v>#DIV/0!</v>
      </c>
      <c r="AG62" s="213" t="e">
        <f t="shared" si="21"/>
        <v>#DIV/0!</v>
      </c>
      <c r="AH62" s="213" t="e">
        <f t="shared" si="21"/>
        <v>#DIV/0!</v>
      </c>
      <c r="AI62" s="213" t="e">
        <f t="shared" si="21"/>
        <v>#DIV/0!</v>
      </c>
      <c r="AJ62" s="213" t="e">
        <f t="shared" si="21"/>
        <v>#DIV/0!</v>
      </c>
      <c r="AK62" s="213" t="e">
        <f t="shared" si="21"/>
        <v>#DIV/0!</v>
      </c>
      <c r="AL62" s="213" t="e">
        <f t="shared" si="21"/>
        <v>#DIV/0!</v>
      </c>
      <c r="AM62" s="213" t="e">
        <f t="shared" si="21"/>
        <v>#DIV/0!</v>
      </c>
      <c r="AN62" s="213" t="e">
        <f t="shared" si="21"/>
        <v>#DIV/0!</v>
      </c>
    </row>
    <row r="63" spans="1:40" s="56" customFormat="1" ht="30" customHeight="1">
      <c r="A63" s="398"/>
      <c r="B63" s="398">
        <v>2</v>
      </c>
      <c r="C63" s="204" t="s">
        <v>388</v>
      </c>
      <c r="D63" s="206">
        <f t="shared" ref="D63:F63" si="22">D47+D55</f>
        <v>0</v>
      </c>
      <c r="E63" s="206">
        <f t="shared" si="22"/>
        <v>0</v>
      </c>
      <c r="F63" s="206">
        <f t="shared" si="22"/>
        <v>0</v>
      </c>
      <c r="G63" s="206">
        <f t="shared" ref="G63:O63" si="23">G47+G55</f>
        <v>0</v>
      </c>
      <c r="H63" s="206">
        <f t="shared" si="23"/>
        <v>0</v>
      </c>
      <c r="I63" s="206">
        <f t="shared" si="23"/>
        <v>0</v>
      </c>
      <c r="J63" s="206">
        <f t="shared" si="23"/>
        <v>0</v>
      </c>
      <c r="K63" s="206">
        <f t="shared" si="23"/>
        <v>0</v>
      </c>
      <c r="L63" s="206">
        <f t="shared" si="23"/>
        <v>0</v>
      </c>
      <c r="M63" s="206">
        <f t="shared" si="23"/>
        <v>0</v>
      </c>
      <c r="N63" s="206">
        <f t="shared" si="23"/>
        <v>0</v>
      </c>
      <c r="O63" s="206">
        <f t="shared" si="23"/>
        <v>0</v>
      </c>
      <c r="P63" s="206">
        <f t="shared" ref="P63:AN63" si="24">P47+P55</f>
        <v>0</v>
      </c>
      <c r="Q63" s="206">
        <f t="shared" si="24"/>
        <v>0</v>
      </c>
      <c r="R63" s="206">
        <f t="shared" si="24"/>
        <v>0</v>
      </c>
      <c r="S63" s="206">
        <f t="shared" si="24"/>
        <v>0</v>
      </c>
      <c r="T63" s="206">
        <f t="shared" si="24"/>
        <v>0</v>
      </c>
      <c r="U63" s="206">
        <f t="shared" si="24"/>
        <v>0</v>
      </c>
      <c r="V63" s="206">
        <f t="shared" si="24"/>
        <v>0</v>
      </c>
      <c r="W63" s="206">
        <f t="shared" si="24"/>
        <v>0</v>
      </c>
      <c r="X63" s="206">
        <f t="shared" si="24"/>
        <v>0</v>
      </c>
      <c r="Y63" s="206">
        <f t="shared" si="24"/>
        <v>0</v>
      </c>
      <c r="Z63" s="206">
        <f t="shared" si="24"/>
        <v>0</v>
      </c>
      <c r="AA63" s="206">
        <f t="shared" si="24"/>
        <v>0</v>
      </c>
      <c r="AB63" s="206">
        <f t="shared" si="24"/>
        <v>0</v>
      </c>
      <c r="AC63" s="206">
        <f t="shared" si="24"/>
        <v>0</v>
      </c>
      <c r="AD63" s="206">
        <f t="shared" si="24"/>
        <v>0</v>
      </c>
      <c r="AE63" s="206">
        <f t="shared" si="24"/>
        <v>0</v>
      </c>
      <c r="AF63" s="206">
        <f t="shared" si="24"/>
        <v>0</v>
      </c>
      <c r="AG63" s="206">
        <f t="shared" si="24"/>
        <v>0</v>
      </c>
      <c r="AH63" s="206">
        <f t="shared" si="24"/>
        <v>0</v>
      </c>
      <c r="AI63" s="206">
        <f t="shared" si="24"/>
        <v>0</v>
      </c>
      <c r="AJ63" s="206">
        <f t="shared" si="24"/>
        <v>0</v>
      </c>
      <c r="AK63" s="206">
        <f t="shared" si="24"/>
        <v>0</v>
      </c>
      <c r="AL63" s="206">
        <f t="shared" si="24"/>
        <v>0</v>
      </c>
      <c r="AM63" s="206">
        <f t="shared" si="24"/>
        <v>0</v>
      </c>
      <c r="AN63" s="206">
        <f t="shared" si="24"/>
        <v>0</v>
      </c>
    </row>
    <row r="64" spans="1:40" s="211" customFormat="1" ht="28.5" customHeight="1">
      <c r="A64" s="398"/>
      <c r="B64" s="398"/>
      <c r="C64" s="212" t="s">
        <v>389</v>
      </c>
      <c r="D64" s="213" t="e">
        <f>(D63/D69)</f>
        <v>#DIV/0!</v>
      </c>
      <c r="E64" s="213" t="e">
        <f t="shared" ref="E64:AN64" si="25">(E63/E69)</f>
        <v>#DIV/0!</v>
      </c>
      <c r="F64" s="213" t="e">
        <f t="shared" si="25"/>
        <v>#DIV/0!</v>
      </c>
      <c r="G64" s="213" t="e">
        <f t="shared" si="25"/>
        <v>#DIV/0!</v>
      </c>
      <c r="H64" s="213" t="e">
        <f t="shared" si="25"/>
        <v>#DIV/0!</v>
      </c>
      <c r="I64" s="213" t="e">
        <f t="shared" si="25"/>
        <v>#DIV/0!</v>
      </c>
      <c r="J64" s="213" t="e">
        <f t="shared" si="25"/>
        <v>#DIV/0!</v>
      </c>
      <c r="K64" s="213" t="e">
        <f t="shared" si="25"/>
        <v>#DIV/0!</v>
      </c>
      <c r="L64" s="213" t="e">
        <f t="shared" si="25"/>
        <v>#DIV/0!</v>
      </c>
      <c r="M64" s="213" t="e">
        <f t="shared" si="25"/>
        <v>#DIV/0!</v>
      </c>
      <c r="N64" s="213" t="e">
        <f t="shared" si="25"/>
        <v>#DIV/0!</v>
      </c>
      <c r="O64" s="213" t="e">
        <f t="shared" si="25"/>
        <v>#DIV/0!</v>
      </c>
      <c r="P64" s="213" t="e">
        <f t="shared" si="25"/>
        <v>#DIV/0!</v>
      </c>
      <c r="Q64" s="213" t="e">
        <f t="shared" si="25"/>
        <v>#DIV/0!</v>
      </c>
      <c r="R64" s="213" t="e">
        <f t="shared" si="25"/>
        <v>#DIV/0!</v>
      </c>
      <c r="S64" s="213" t="e">
        <f t="shared" si="25"/>
        <v>#DIV/0!</v>
      </c>
      <c r="T64" s="213" t="e">
        <f t="shared" si="25"/>
        <v>#DIV/0!</v>
      </c>
      <c r="U64" s="213" t="e">
        <f t="shared" si="25"/>
        <v>#DIV/0!</v>
      </c>
      <c r="V64" s="213" t="e">
        <f t="shared" si="25"/>
        <v>#DIV/0!</v>
      </c>
      <c r="W64" s="213" t="e">
        <f t="shared" si="25"/>
        <v>#DIV/0!</v>
      </c>
      <c r="X64" s="213" t="e">
        <f t="shared" si="25"/>
        <v>#DIV/0!</v>
      </c>
      <c r="Y64" s="213" t="e">
        <f t="shared" si="25"/>
        <v>#DIV/0!</v>
      </c>
      <c r="Z64" s="213" t="e">
        <f t="shared" si="25"/>
        <v>#DIV/0!</v>
      </c>
      <c r="AA64" s="213" t="e">
        <f t="shared" si="25"/>
        <v>#DIV/0!</v>
      </c>
      <c r="AB64" s="213" t="e">
        <f t="shared" si="25"/>
        <v>#DIV/0!</v>
      </c>
      <c r="AC64" s="213" t="e">
        <f t="shared" si="25"/>
        <v>#DIV/0!</v>
      </c>
      <c r="AD64" s="213" t="e">
        <f t="shared" si="25"/>
        <v>#DIV/0!</v>
      </c>
      <c r="AE64" s="213" t="e">
        <f t="shared" si="25"/>
        <v>#DIV/0!</v>
      </c>
      <c r="AF64" s="213" t="e">
        <f t="shared" si="25"/>
        <v>#DIV/0!</v>
      </c>
      <c r="AG64" s="213" t="e">
        <f t="shared" si="25"/>
        <v>#DIV/0!</v>
      </c>
      <c r="AH64" s="213" t="e">
        <f t="shared" si="25"/>
        <v>#DIV/0!</v>
      </c>
      <c r="AI64" s="213" t="e">
        <f t="shared" si="25"/>
        <v>#DIV/0!</v>
      </c>
      <c r="AJ64" s="213" t="e">
        <f t="shared" si="25"/>
        <v>#DIV/0!</v>
      </c>
      <c r="AK64" s="213" t="e">
        <f t="shared" si="25"/>
        <v>#DIV/0!</v>
      </c>
      <c r="AL64" s="213" t="e">
        <f t="shared" si="25"/>
        <v>#DIV/0!</v>
      </c>
      <c r="AM64" s="213" t="e">
        <f t="shared" si="25"/>
        <v>#DIV/0!</v>
      </c>
      <c r="AN64" s="213" t="e">
        <f t="shared" si="25"/>
        <v>#DIV/0!</v>
      </c>
    </row>
    <row r="65" spans="1:40" s="56" customFormat="1" ht="30" customHeight="1">
      <c r="A65" s="398"/>
      <c r="B65" s="398">
        <v>3</v>
      </c>
      <c r="C65" s="204" t="s">
        <v>388</v>
      </c>
      <c r="D65" s="206">
        <f t="shared" ref="D65:F65" si="26">D49+D57</f>
        <v>0</v>
      </c>
      <c r="E65" s="206">
        <f t="shared" si="26"/>
        <v>0</v>
      </c>
      <c r="F65" s="206">
        <f t="shared" si="26"/>
        <v>0</v>
      </c>
      <c r="G65" s="206">
        <f t="shared" ref="G65:O65" si="27">G49+G57</f>
        <v>0</v>
      </c>
      <c r="H65" s="206">
        <f t="shared" si="27"/>
        <v>0</v>
      </c>
      <c r="I65" s="206">
        <f t="shared" si="27"/>
        <v>0</v>
      </c>
      <c r="J65" s="206">
        <f t="shared" si="27"/>
        <v>0</v>
      </c>
      <c r="K65" s="206">
        <f t="shared" si="27"/>
        <v>0</v>
      </c>
      <c r="L65" s="206">
        <f t="shared" si="27"/>
        <v>0</v>
      </c>
      <c r="M65" s="206">
        <f t="shared" si="27"/>
        <v>0</v>
      </c>
      <c r="N65" s="206">
        <f t="shared" si="27"/>
        <v>0</v>
      </c>
      <c r="O65" s="206">
        <f t="shared" si="27"/>
        <v>0</v>
      </c>
      <c r="P65" s="206">
        <f t="shared" ref="P65:AN65" si="28">P49+P57</f>
        <v>0</v>
      </c>
      <c r="Q65" s="206">
        <f t="shared" si="28"/>
        <v>0</v>
      </c>
      <c r="R65" s="206">
        <f t="shared" si="28"/>
        <v>0</v>
      </c>
      <c r="S65" s="206">
        <f t="shared" si="28"/>
        <v>0</v>
      </c>
      <c r="T65" s="206">
        <f t="shared" si="28"/>
        <v>0</v>
      </c>
      <c r="U65" s="206">
        <f t="shared" si="28"/>
        <v>0</v>
      </c>
      <c r="V65" s="206">
        <f t="shared" si="28"/>
        <v>0</v>
      </c>
      <c r="W65" s="206">
        <f t="shared" si="28"/>
        <v>0</v>
      </c>
      <c r="X65" s="206">
        <f t="shared" si="28"/>
        <v>0</v>
      </c>
      <c r="Y65" s="206">
        <f t="shared" si="28"/>
        <v>0</v>
      </c>
      <c r="Z65" s="206">
        <f t="shared" si="28"/>
        <v>0</v>
      </c>
      <c r="AA65" s="206">
        <f t="shared" si="28"/>
        <v>0</v>
      </c>
      <c r="AB65" s="206">
        <f t="shared" si="28"/>
        <v>0</v>
      </c>
      <c r="AC65" s="206">
        <f t="shared" si="28"/>
        <v>0</v>
      </c>
      <c r="AD65" s="206">
        <f t="shared" si="28"/>
        <v>0</v>
      </c>
      <c r="AE65" s="206">
        <f t="shared" si="28"/>
        <v>0</v>
      </c>
      <c r="AF65" s="206">
        <f t="shared" si="28"/>
        <v>0</v>
      </c>
      <c r="AG65" s="206">
        <f t="shared" si="28"/>
        <v>0</v>
      </c>
      <c r="AH65" s="206">
        <f t="shared" si="28"/>
        <v>0</v>
      </c>
      <c r="AI65" s="206">
        <f t="shared" si="28"/>
        <v>0</v>
      </c>
      <c r="AJ65" s="206">
        <f t="shared" si="28"/>
        <v>0</v>
      </c>
      <c r="AK65" s="206">
        <f t="shared" si="28"/>
        <v>0</v>
      </c>
      <c r="AL65" s="206">
        <f t="shared" si="28"/>
        <v>0</v>
      </c>
      <c r="AM65" s="206">
        <f t="shared" si="28"/>
        <v>0</v>
      </c>
      <c r="AN65" s="206">
        <f t="shared" si="28"/>
        <v>0</v>
      </c>
    </row>
    <row r="66" spans="1:40" s="211" customFormat="1" ht="30" customHeight="1">
      <c r="A66" s="398"/>
      <c r="B66" s="398"/>
      <c r="C66" s="212" t="s">
        <v>389</v>
      </c>
      <c r="D66" s="213" t="e">
        <f>(D65/D69)</f>
        <v>#DIV/0!</v>
      </c>
      <c r="E66" s="213" t="e">
        <f t="shared" ref="E66:AN66" si="29">(E65/E69)</f>
        <v>#DIV/0!</v>
      </c>
      <c r="F66" s="213" t="e">
        <f t="shared" si="29"/>
        <v>#DIV/0!</v>
      </c>
      <c r="G66" s="213" t="e">
        <f t="shared" si="29"/>
        <v>#DIV/0!</v>
      </c>
      <c r="H66" s="213" t="e">
        <f t="shared" si="29"/>
        <v>#DIV/0!</v>
      </c>
      <c r="I66" s="213" t="e">
        <f t="shared" si="29"/>
        <v>#DIV/0!</v>
      </c>
      <c r="J66" s="213" t="e">
        <f t="shared" si="29"/>
        <v>#DIV/0!</v>
      </c>
      <c r="K66" s="213" t="e">
        <f t="shared" si="29"/>
        <v>#DIV/0!</v>
      </c>
      <c r="L66" s="213" t="e">
        <f t="shared" si="29"/>
        <v>#DIV/0!</v>
      </c>
      <c r="M66" s="213" t="e">
        <f t="shared" si="29"/>
        <v>#DIV/0!</v>
      </c>
      <c r="N66" s="213" t="e">
        <f t="shared" si="29"/>
        <v>#DIV/0!</v>
      </c>
      <c r="O66" s="213" t="e">
        <f t="shared" si="29"/>
        <v>#DIV/0!</v>
      </c>
      <c r="P66" s="213" t="e">
        <f t="shared" si="29"/>
        <v>#DIV/0!</v>
      </c>
      <c r="Q66" s="213" t="e">
        <f t="shared" si="29"/>
        <v>#DIV/0!</v>
      </c>
      <c r="R66" s="213" t="e">
        <f t="shared" si="29"/>
        <v>#DIV/0!</v>
      </c>
      <c r="S66" s="213" t="e">
        <f t="shared" si="29"/>
        <v>#DIV/0!</v>
      </c>
      <c r="T66" s="213" t="e">
        <f t="shared" si="29"/>
        <v>#DIV/0!</v>
      </c>
      <c r="U66" s="213" t="e">
        <f t="shared" si="29"/>
        <v>#DIV/0!</v>
      </c>
      <c r="V66" s="213" t="e">
        <f t="shared" si="29"/>
        <v>#DIV/0!</v>
      </c>
      <c r="W66" s="213" t="e">
        <f t="shared" si="29"/>
        <v>#DIV/0!</v>
      </c>
      <c r="X66" s="213" t="e">
        <f t="shared" si="29"/>
        <v>#DIV/0!</v>
      </c>
      <c r="Y66" s="213" t="e">
        <f t="shared" si="29"/>
        <v>#DIV/0!</v>
      </c>
      <c r="Z66" s="213" t="e">
        <f t="shared" si="29"/>
        <v>#DIV/0!</v>
      </c>
      <c r="AA66" s="213" t="e">
        <f t="shared" si="29"/>
        <v>#DIV/0!</v>
      </c>
      <c r="AB66" s="213" t="e">
        <f t="shared" si="29"/>
        <v>#DIV/0!</v>
      </c>
      <c r="AC66" s="213" t="e">
        <f t="shared" si="29"/>
        <v>#DIV/0!</v>
      </c>
      <c r="AD66" s="213" t="e">
        <f t="shared" si="29"/>
        <v>#DIV/0!</v>
      </c>
      <c r="AE66" s="213" t="e">
        <f t="shared" si="29"/>
        <v>#DIV/0!</v>
      </c>
      <c r="AF66" s="213" t="e">
        <f t="shared" si="29"/>
        <v>#DIV/0!</v>
      </c>
      <c r="AG66" s="213" t="e">
        <f t="shared" si="29"/>
        <v>#DIV/0!</v>
      </c>
      <c r="AH66" s="213" t="e">
        <f t="shared" si="29"/>
        <v>#DIV/0!</v>
      </c>
      <c r="AI66" s="213" t="e">
        <f t="shared" si="29"/>
        <v>#DIV/0!</v>
      </c>
      <c r="AJ66" s="213" t="e">
        <f t="shared" si="29"/>
        <v>#DIV/0!</v>
      </c>
      <c r="AK66" s="213" t="e">
        <f t="shared" si="29"/>
        <v>#DIV/0!</v>
      </c>
      <c r="AL66" s="213" t="e">
        <f t="shared" si="29"/>
        <v>#DIV/0!</v>
      </c>
      <c r="AM66" s="213" t="e">
        <f t="shared" si="29"/>
        <v>#DIV/0!</v>
      </c>
      <c r="AN66" s="213" t="e">
        <f t="shared" si="29"/>
        <v>#DIV/0!</v>
      </c>
    </row>
    <row r="67" spans="1:40" s="211" customFormat="1" ht="30" customHeight="1">
      <c r="A67" s="398"/>
      <c r="B67" s="411" t="s">
        <v>444</v>
      </c>
      <c r="C67" s="264" t="s">
        <v>388</v>
      </c>
      <c r="D67" s="265">
        <f>D51+D59</f>
        <v>0</v>
      </c>
      <c r="E67" s="265">
        <f t="shared" ref="E67:AN67" si="30">E51+E59</f>
        <v>0</v>
      </c>
      <c r="F67" s="265">
        <f t="shared" si="30"/>
        <v>0</v>
      </c>
      <c r="G67" s="265">
        <f t="shared" si="30"/>
        <v>0</v>
      </c>
      <c r="H67" s="265">
        <f t="shared" si="30"/>
        <v>0</v>
      </c>
      <c r="I67" s="265">
        <f t="shared" si="30"/>
        <v>0</v>
      </c>
      <c r="J67" s="265">
        <f t="shared" si="30"/>
        <v>0</v>
      </c>
      <c r="K67" s="265">
        <f t="shared" si="30"/>
        <v>0</v>
      </c>
      <c r="L67" s="265">
        <f t="shared" si="30"/>
        <v>0</v>
      </c>
      <c r="M67" s="265">
        <f t="shared" si="30"/>
        <v>0</v>
      </c>
      <c r="N67" s="265">
        <f t="shared" si="30"/>
        <v>0</v>
      </c>
      <c r="O67" s="265">
        <f t="shared" si="30"/>
        <v>0</v>
      </c>
      <c r="P67" s="265">
        <f t="shared" si="30"/>
        <v>0</v>
      </c>
      <c r="Q67" s="265">
        <f t="shared" si="30"/>
        <v>0</v>
      </c>
      <c r="R67" s="265">
        <f t="shared" si="30"/>
        <v>0</v>
      </c>
      <c r="S67" s="265">
        <f t="shared" si="30"/>
        <v>0</v>
      </c>
      <c r="T67" s="265">
        <f t="shared" si="30"/>
        <v>0</v>
      </c>
      <c r="U67" s="265">
        <f t="shared" si="30"/>
        <v>0</v>
      </c>
      <c r="V67" s="265">
        <f t="shared" si="30"/>
        <v>0</v>
      </c>
      <c r="W67" s="265">
        <f t="shared" si="30"/>
        <v>0</v>
      </c>
      <c r="X67" s="265">
        <f t="shared" si="30"/>
        <v>0</v>
      </c>
      <c r="Y67" s="265">
        <f t="shared" si="30"/>
        <v>0</v>
      </c>
      <c r="Z67" s="265">
        <f t="shared" si="30"/>
        <v>0</v>
      </c>
      <c r="AA67" s="265">
        <f t="shared" si="30"/>
        <v>0</v>
      </c>
      <c r="AB67" s="265">
        <f t="shared" si="30"/>
        <v>0</v>
      </c>
      <c r="AC67" s="265">
        <f t="shared" si="30"/>
        <v>0</v>
      </c>
      <c r="AD67" s="265">
        <f t="shared" si="30"/>
        <v>0</v>
      </c>
      <c r="AE67" s="265">
        <f t="shared" si="30"/>
        <v>0</v>
      </c>
      <c r="AF67" s="265">
        <f t="shared" si="30"/>
        <v>0</v>
      </c>
      <c r="AG67" s="265">
        <f t="shared" si="30"/>
        <v>0</v>
      </c>
      <c r="AH67" s="265">
        <f t="shared" si="30"/>
        <v>0</v>
      </c>
      <c r="AI67" s="265">
        <f t="shared" si="30"/>
        <v>0</v>
      </c>
      <c r="AJ67" s="265">
        <f t="shared" si="30"/>
        <v>0</v>
      </c>
      <c r="AK67" s="265">
        <f t="shared" si="30"/>
        <v>0</v>
      </c>
      <c r="AL67" s="265">
        <f t="shared" si="30"/>
        <v>0</v>
      </c>
      <c r="AM67" s="265">
        <f t="shared" si="30"/>
        <v>0</v>
      </c>
      <c r="AN67" s="265">
        <f t="shared" si="30"/>
        <v>0</v>
      </c>
    </row>
    <row r="68" spans="1:40" s="211" customFormat="1" ht="30" customHeight="1">
      <c r="A68" s="398"/>
      <c r="B68" s="412"/>
      <c r="C68" s="264" t="s">
        <v>389</v>
      </c>
      <c r="D68" s="267" t="e">
        <f>(D67/D69)</f>
        <v>#DIV/0!</v>
      </c>
      <c r="E68" s="267" t="e">
        <f t="shared" ref="E68:AN68" si="31">(E67/E69)</f>
        <v>#DIV/0!</v>
      </c>
      <c r="F68" s="267" t="e">
        <f t="shared" si="31"/>
        <v>#DIV/0!</v>
      </c>
      <c r="G68" s="267" t="e">
        <f t="shared" si="31"/>
        <v>#DIV/0!</v>
      </c>
      <c r="H68" s="267" t="e">
        <f t="shared" si="31"/>
        <v>#DIV/0!</v>
      </c>
      <c r="I68" s="267" t="e">
        <f t="shared" si="31"/>
        <v>#DIV/0!</v>
      </c>
      <c r="J68" s="267" t="e">
        <f t="shared" si="31"/>
        <v>#DIV/0!</v>
      </c>
      <c r="K68" s="267" t="e">
        <f t="shared" si="31"/>
        <v>#DIV/0!</v>
      </c>
      <c r="L68" s="267" t="e">
        <f t="shared" si="31"/>
        <v>#DIV/0!</v>
      </c>
      <c r="M68" s="267" t="e">
        <f t="shared" si="31"/>
        <v>#DIV/0!</v>
      </c>
      <c r="N68" s="267" t="e">
        <f t="shared" si="31"/>
        <v>#DIV/0!</v>
      </c>
      <c r="O68" s="267" t="e">
        <f t="shared" si="31"/>
        <v>#DIV/0!</v>
      </c>
      <c r="P68" s="267" t="e">
        <f t="shared" si="31"/>
        <v>#DIV/0!</v>
      </c>
      <c r="Q68" s="267" t="e">
        <f t="shared" si="31"/>
        <v>#DIV/0!</v>
      </c>
      <c r="R68" s="267" t="e">
        <f t="shared" si="31"/>
        <v>#DIV/0!</v>
      </c>
      <c r="S68" s="267" t="e">
        <f t="shared" si="31"/>
        <v>#DIV/0!</v>
      </c>
      <c r="T68" s="267" t="e">
        <f t="shared" si="31"/>
        <v>#DIV/0!</v>
      </c>
      <c r="U68" s="267" t="e">
        <f t="shared" si="31"/>
        <v>#DIV/0!</v>
      </c>
      <c r="V68" s="267" t="e">
        <f t="shared" si="31"/>
        <v>#DIV/0!</v>
      </c>
      <c r="W68" s="267" t="e">
        <f t="shared" si="31"/>
        <v>#DIV/0!</v>
      </c>
      <c r="X68" s="267" t="e">
        <f t="shared" si="31"/>
        <v>#DIV/0!</v>
      </c>
      <c r="Y68" s="267" t="e">
        <f t="shared" si="31"/>
        <v>#DIV/0!</v>
      </c>
      <c r="Z68" s="267" t="e">
        <f t="shared" si="31"/>
        <v>#DIV/0!</v>
      </c>
      <c r="AA68" s="267" t="e">
        <f t="shared" si="31"/>
        <v>#DIV/0!</v>
      </c>
      <c r="AB68" s="267" t="e">
        <f t="shared" si="31"/>
        <v>#DIV/0!</v>
      </c>
      <c r="AC68" s="267" t="e">
        <f t="shared" si="31"/>
        <v>#DIV/0!</v>
      </c>
      <c r="AD68" s="267" t="e">
        <f t="shared" si="31"/>
        <v>#DIV/0!</v>
      </c>
      <c r="AE68" s="267" t="e">
        <f t="shared" si="31"/>
        <v>#DIV/0!</v>
      </c>
      <c r="AF68" s="267" t="e">
        <f t="shared" si="31"/>
        <v>#DIV/0!</v>
      </c>
      <c r="AG68" s="267" t="e">
        <f t="shared" si="31"/>
        <v>#DIV/0!</v>
      </c>
      <c r="AH68" s="267" t="e">
        <f t="shared" si="31"/>
        <v>#DIV/0!</v>
      </c>
      <c r="AI68" s="267" t="e">
        <f t="shared" si="31"/>
        <v>#DIV/0!</v>
      </c>
      <c r="AJ68" s="267" t="e">
        <f t="shared" si="31"/>
        <v>#DIV/0!</v>
      </c>
      <c r="AK68" s="267" t="e">
        <f t="shared" si="31"/>
        <v>#DIV/0!</v>
      </c>
      <c r="AL68" s="267" t="e">
        <f t="shared" si="31"/>
        <v>#DIV/0!</v>
      </c>
      <c r="AM68" s="267" t="e">
        <f t="shared" si="31"/>
        <v>#DIV/0!</v>
      </c>
      <c r="AN68" s="267" t="e">
        <f t="shared" si="31"/>
        <v>#DIV/0!</v>
      </c>
    </row>
    <row r="69" spans="1:40" s="56" customFormat="1" ht="42.75" customHeight="1">
      <c r="A69" s="398"/>
      <c r="B69" s="398" t="s">
        <v>445</v>
      </c>
      <c r="C69" s="398"/>
      <c r="D69" s="206">
        <f>D65+D63+D61+D67</f>
        <v>0</v>
      </c>
      <c r="E69" s="206">
        <f t="shared" ref="E69:AN69" si="32">E65+E63+E61+E67</f>
        <v>0</v>
      </c>
      <c r="F69" s="206">
        <f t="shared" si="32"/>
        <v>0</v>
      </c>
      <c r="G69" s="206">
        <f t="shared" si="32"/>
        <v>0</v>
      </c>
      <c r="H69" s="206">
        <f t="shared" si="32"/>
        <v>0</v>
      </c>
      <c r="I69" s="206">
        <f t="shared" si="32"/>
        <v>0</v>
      </c>
      <c r="J69" s="206">
        <f t="shared" si="32"/>
        <v>0</v>
      </c>
      <c r="K69" s="206">
        <f t="shared" si="32"/>
        <v>0</v>
      </c>
      <c r="L69" s="206">
        <f t="shared" si="32"/>
        <v>0</v>
      </c>
      <c r="M69" s="206">
        <f t="shared" si="32"/>
        <v>0</v>
      </c>
      <c r="N69" s="206">
        <f t="shared" si="32"/>
        <v>0</v>
      </c>
      <c r="O69" s="206">
        <f t="shared" si="32"/>
        <v>0</v>
      </c>
      <c r="P69" s="206">
        <f t="shared" si="32"/>
        <v>0</v>
      </c>
      <c r="Q69" s="206">
        <f t="shared" si="32"/>
        <v>0</v>
      </c>
      <c r="R69" s="206">
        <f t="shared" si="32"/>
        <v>0</v>
      </c>
      <c r="S69" s="206">
        <f t="shared" si="32"/>
        <v>0</v>
      </c>
      <c r="T69" s="206">
        <f t="shared" si="32"/>
        <v>0</v>
      </c>
      <c r="U69" s="206">
        <f t="shared" si="32"/>
        <v>0</v>
      </c>
      <c r="V69" s="206">
        <f t="shared" si="32"/>
        <v>0</v>
      </c>
      <c r="W69" s="206">
        <f t="shared" si="32"/>
        <v>0</v>
      </c>
      <c r="X69" s="206">
        <f t="shared" si="32"/>
        <v>0</v>
      </c>
      <c r="Y69" s="206">
        <f t="shared" si="32"/>
        <v>0</v>
      </c>
      <c r="Z69" s="206">
        <f t="shared" si="32"/>
        <v>0</v>
      </c>
      <c r="AA69" s="206">
        <f t="shared" si="32"/>
        <v>0</v>
      </c>
      <c r="AB69" s="206">
        <f t="shared" si="32"/>
        <v>0</v>
      </c>
      <c r="AC69" s="206">
        <f t="shared" si="32"/>
        <v>0</v>
      </c>
      <c r="AD69" s="206">
        <f t="shared" si="32"/>
        <v>0</v>
      </c>
      <c r="AE69" s="206">
        <f t="shared" si="32"/>
        <v>0</v>
      </c>
      <c r="AF69" s="206">
        <f t="shared" si="32"/>
        <v>0</v>
      </c>
      <c r="AG69" s="206">
        <f t="shared" si="32"/>
        <v>0</v>
      </c>
      <c r="AH69" s="206">
        <f t="shared" si="32"/>
        <v>0</v>
      </c>
      <c r="AI69" s="206">
        <f t="shared" si="32"/>
        <v>0</v>
      </c>
      <c r="AJ69" s="206">
        <f t="shared" si="32"/>
        <v>0</v>
      </c>
      <c r="AK69" s="206">
        <f t="shared" si="32"/>
        <v>0</v>
      </c>
      <c r="AL69" s="206">
        <f t="shared" si="32"/>
        <v>0</v>
      </c>
      <c r="AM69" s="206">
        <f t="shared" si="32"/>
        <v>0</v>
      </c>
      <c r="AN69" s="206">
        <f t="shared" si="32"/>
        <v>0</v>
      </c>
    </row>
    <row r="71" spans="1:40" ht="38.25" hidden="1" customHeight="1">
      <c r="A71" s="397" t="s">
        <v>440</v>
      </c>
      <c r="B71" s="397"/>
      <c r="C71" s="397"/>
      <c r="D71" s="397"/>
      <c r="E71" s="397"/>
      <c r="F71" s="397"/>
      <c r="G71" s="397"/>
      <c r="H71" s="397"/>
    </row>
    <row r="72" spans="1:40" ht="15.75" hidden="1">
      <c r="A72" s="249" t="s">
        <v>26</v>
      </c>
      <c r="B72" s="249">
        <v>1</v>
      </c>
      <c r="C72" s="249" t="s">
        <v>388</v>
      </c>
      <c r="D72" s="254">
        <f>D45</f>
        <v>0</v>
      </c>
      <c r="E72" s="254">
        <f t="shared" ref="E72:AN72" si="33">E45</f>
        <v>0</v>
      </c>
      <c r="F72" s="254">
        <f t="shared" si="33"/>
        <v>0</v>
      </c>
      <c r="G72" s="254">
        <f t="shared" si="33"/>
        <v>0</v>
      </c>
      <c r="H72" s="254">
        <f t="shared" si="33"/>
        <v>0</v>
      </c>
      <c r="I72" s="254">
        <f t="shared" si="33"/>
        <v>0</v>
      </c>
      <c r="J72" s="254">
        <f t="shared" si="33"/>
        <v>0</v>
      </c>
      <c r="K72" s="254">
        <f t="shared" si="33"/>
        <v>0</v>
      </c>
      <c r="L72" s="254">
        <f t="shared" si="33"/>
        <v>0</v>
      </c>
      <c r="M72" s="254">
        <f t="shared" si="33"/>
        <v>0</v>
      </c>
      <c r="N72" s="254">
        <f t="shared" si="33"/>
        <v>0</v>
      </c>
      <c r="O72" s="254">
        <f t="shared" si="33"/>
        <v>0</v>
      </c>
      <c r="P72" s="254">
        <f t="shared" si="33"/>
        <v>0</v>
      </c>
      <c r="Q72" s="254">
        <f t="shared" si="33"/>
        <v>0</v>
      </c>
      <c r="R72" s="254">
        <f t="shared" si="33"/>
        <v>0</v>
      </c>
      <c r="S72" s="254">
        <f t="shared" si="33"/>
        <v>0</v>
      </c>
      <c r="T72" s="254">
        <f t="shared" si="33"/>
        <v>0</v>
      </c>
      <c r="U72" s="254">
        <f t="shared" si="33"/>
        <v>0</v>
      </c>
      <c r="V72" s="254">
        <f t="shared" si="33"/>
        <v>0</v>
      </c>
      <c r="W72" s="255">
        <f t="shared" si="33"/>
        <v>0</v>
      </c>
      <c r="X72" s="255">
        <f t="shared" si="33"/>
        <v>0</v>
      </c>
      <c r="Y72" s="255">
        <f t="shared" si="33"/>
        <v>0</v>
      </c>
      <c r="Z72" s="255">
        <f t="shared" si="33"/>
        <v>0</v>
      </c>
      <c r="AA72" s="255">
        <f t="shared" si="33"/>
        <v>0</v>
      </c>
      <c r="AB72" s="255">
        <f t="shared" si="33"/>
        <v>0</v>
      </c>
      <c r="AC72" s="255">
        <f t="shared" si="33"/>
        <v>0</v>
      </c>
      <c r="AD72" s="255">
        <f t="shared" si="33"/>
        <v>0</v>
      </c>
      <c r="AE72" s="255">
        <f t="shared" si="33"/>
        <v>0</v>
      </c>
      <c r="AF72" s="255">
        <f t="shared" si="33"/>
        <v>0</v>
      </c>
      <c r="AG72" s="255">
        <f t="shared" si="33"/>
        <v>0</v>
      </c>
      <c r="AH72" s="255">
        <f t="shared" si="33"/>
        <v>0</v>
      </c>
      <c r="AI72" s="255">
        <f t="shared" si="33"/>
        <v>0</v>
      </c>
      <c r="AJ72" s="255">
        <f t="shared" si="33"/>
        <v>0</v>
      </c>
      <c r="AK72" s="255">
        <f t="shared" si="33"/>
        <v>0</v>
      </c>
      <c r="AL72" s="255">
        <f t="shared" si="33"/>
        <v>0</v>
      </c>
      <c r="AM72" s="255">
        <f t="shared" si="33"/>
        <v>0</v>
      </c>
      <c r="AN72" s="255">
        <f t="shared" si="33"/>
        <v>0</v>
      </c>
    </row>
    <row r="73" spans="1:40" ht="15.75" hidden="1">
      <c r="A73" s="249" t="s">
        <v>26</v>
      </c>
      <c r="B73" s="249">
        <v>2</v>
      </c>
      <c r="C73" s="249" t="s">
        <v>388</v>
      </c>
      <c r="D73" s="254">
        <f>D47</f>
        <v>0</v>
      </c>
      <c r="E73" s="254">
        <f t="shared" ref="E73:AN73" si="34">E47</f>
        <v>0</v>
      </c>
      <c r="F73" s="254">
        <f t="shared" si="34"/>
        <v>0</v>
      </c>
      <c r="G73" s="254">
        <f t="shared" si="34"/>
        <v>0</v>
      </c>
      <c r="H73" s="254">
        <f t="shared" si="34"/>
        <v>0</v>
      </c>
      <c r="I73" s="254">
        <f t="shared" si="34"/>
        <v>0</v>
      </c>
      <c r="J73" s="254">
        <f t="shared" si="34"/>
        <v>0</v>
      </c>
      <c r="K73" s="254">
        <f t="shared" si="34"/>
        <v>0</v>
      </c>
      <c r="L73" s="254">
        <f t="shared" si="34"/>
        <v>0</v>
      </c>
      <c r="M73" s="254">
        <f t="shared" si="34"/>
        <v>0</v>
      </c>
      <c r="N73" s="254">
        <f t="shared" si="34"/>
        <v>0</v>
      </c>
      <c r="O73" s="254">
        <f t="shared" si="34"/>
        <v>0</v>
      </c>
      <c r="P73" s="254">
        <f t="shared" si="34"/>
        <v>0</v>
      </c>
      <c r="Q73" s="254">
        <f t="shared" si="34"/>
        <v>0</v>
      </c>
      <c r="R73" s="254">
        <f t="shared" si="34"/>
        <v>0</v>
      </c>
      <c r="S73" s="254">
        <f t="shared" si="34"/>
        <v>0</v>
      </c>
      <c r="T73" s="254">
        <f t="shared" si="34"/>
        <v>0</v>
      </c>
      <c r="U73" s="254">
        <f t="shared" si="34"/>
        <v>0</v>
      </c>
      <c r="V73" s="254">
        <f t="shared" si="34"/>
        <v>0</v>
      </c>
      <c r="W73" s="255">
        <f t="shared" si="34"/>
        <v>0</v>
      </c>
      <c r="X73" s="255">
        <f t="shared" si="34"/>
        <v>0</v>
      </c>
      <c r="Y73" s="255">
        <f t="shared" si="34"/>
        <v>0</v>
      </c>
      <c r="Z73" s="255">
        <f t="shared" si="34"/>
        <v>0</v>
      </c>
      <c r="AA73" s="255">
        <f t="shared" si="34"/>
        <v>0</v>
      </c>
      <c r="AB73" s="255">
        <f t="shared" si="34"/>
        <v>0</v>
      </c>
      <c r="AC73" s="255">
        <f t="shared" si="34"/>
        <v>0</v>
      </c>
      <c r="AD73" s="255">
        <f t="shared" si="34"/>
        <v>0</v>
      </c>
      <c r="AE73" s="255">
        <f t="shared" si="34"/>
        <v>0</v>
      </c>
      <c r="AF73" s="255">
        <f t="shared" si="34"/>
        <v>0</v>
      </c>
      <c r="AG73" s="255">
        <f t="shared" si="34"/>
        <v>0</v>
      </c>
      <c r="AH73" s="255">
        <f t="shared" si="34"/>
        <v>0</v>
      </c>
      <c r="AI73" s="255">
        <f t="shared" si="34"/>
        <v>0</v>
      </c>
      <c r="AJ73" s="255">
        <f t="shared" si="34"/>
        <v>0</v>
      </c>
      <c r="AK73" s="255">
        <f t="shared" si="34"/>
        <v>0</v>
      </c>
      <c r="AL73" s="255">
        <f t="shared" si="34"/>
        <v>0</v>
      </c>
      <c r="AM73" s="255">
        <f t="shared" si="34"/>
        <v>0</v>
      </c>
      <c r="AN73" s="255">
        <f t="shared" si="34"/>
        <v>0</v>
      </c>
    </row>
    <row r="74" spans="1:40" ht="15.75" hidden="1">
      <c r="A74" s="249" t="s">
        <v>26</v>
      </c>
      <c r="B74" s="249">
        <v>3</v>
      </c>
      <c r="C74" s="249" t="s">
        <v>388</v>
      </c>
      <c r="D74" s="254">
        <f>D49</f>
        <v>0</v>
      </c>
      <c r="E74" s="254">
        <f t="shared" ref="E74:AN74" si="35">E49</f>
        <v>0</v>
      </c>
      <c r="F74" s="254">
        <f t="shared" si="35"/>
        <v>0</v>
      </c>
      <c r="G74" s="254">
        <f t="shared" si="35"/>
        <v>0</v>
      </c>
      <c r="H74" s="254">
        <f t="shared" si="35"/>
        <v>0</v>
      </c>
      <c r="I74" s="254">
        <f t="shared" si="35"/>
        <v>0</v>
      </c>
      <c r="J74" s="254">
        <f t="shared" si="35"/>
        <v>0</v>
      </c>
      <c r="K74" s="254">
        <f t="shared" si="35"/>
        <v>0</v>
      </c>
      <c r="L74" s="254">
        <f t="shared" si="35"/>
        <v>0</v>
      </c>
      <c r="M74" s="254">
        <f t="shared" si="35"/>
        <v>0</v>
      </c>
      <c r="N74" s="254">
        <f t="shared" si="35"/>
        <v>0</v>
      </c>
      <c r="O74" s="254">
        <f t="shared" si="35"/>
        <v>0</v>
      </c>
      <c r="P74" s="254">
        <f t="shared" si="35"/>
        <v>0</v>
      </c>
      <c r="Q74" s="254">
        <f t="shared" si="35"/>
        <v>0</v>
      </c>
      <c r="R74" s="254">
        <f t="shared" si="35"/>
        <v>0</v>
      </c>
      <c r="S74" s="254">
        <f t="shared" si="35"/>
        <v>0</v>
      </c>
      <c r="T74" s="254">
        <f t="shared" si="35"/>
        <v>0</v>
      </c>
      <c r="U74" s="254">
        <f t="shared" si="35"/>
        <v>0</v>
      </c>
      <c r="V74" s="254">
        <f t="shared" si="35"/>
        <v>0</v>
      </c>
      <c r="W74" s="255">
        <f t="shared" si="35"/>
        <v>0</v>
      </c>
      <c r="X74" s="255">
        <f t="shared" si="35"/>
        <v>0</v>
      </c>
      <c r="Y74" s="255">
        <f t="shared" si="35"/>
        <v>0</v>
      </c>
      <c r="Z74" s="255">
        <f t="shared" si="35"/>
        <v>0</v>
      </c>
      <c r="AA74" s="255">
        <f t="shared" si="35"/>
        <v>0</v>
      </c>
      <c r="AB74" s="255">
        <f t="shared" si="35"/>
        <v>0</v>
      </c>
      <c r="AC74" s="255">
        <f t="shared" si="35"/>
        <v>0</v>
      </c>
      <c r="AD74" s="255">
        <f t="shared" si="35"/>
        <v>0</v>
      </c>
      <c r="AE74" s="255">
        <f t="shared" si="35"/>
        <v>0</v>
      </c>
      <c r="AF74" s="255">
        <f t="shared" si="35"/>
        <v>0</v>
      </c>
      <c r="AG74" s="255">
        <f t="shared" si="35"/>
        <v>0</v>
      </c>
      <c r="AH74" s="255">
        <f t="shared" si="35"/>
        <v>0</v>
      </c>
      <c r="AI74" s="255">
        <f t="shared" si="35"/>
        <v>0</v>
      </c>
      <c r="AJ74" s="255">
        <f t="shared" si="35"/>
        <v>0</v>
      </c>
      <c r="AK74" s="255">
        <f t="shared" si="35"/>
        <v>0</v>
      </c>
      <c r="AL74" s="255">
        <f t="shared" si="35"/>
        <v>0</v>
      </c>
      <c r="AM74" s="255">
        <f t="shared" si="35"/>
        <v>0</v>
      </c>
      <c r="AN74" s="255">
        <f t="shared" si="35"/>
        <v>0</v>
      </c>
    </row>
    <row r="75" spans="1:40" ht="15.75" hidden="1">
      <c r="A75" s="249" t="s">
        <v>27</v>
      </c>
      <c r="B75" s="249">
        <v>1</v>
      </c>
      <c r="C75" s="249" t="s">
        <v>388</v>
      </c>
      <c r="D75" s="254">
        <f>D61</f>
        <v>0</v>
      </c>
      <c r="E75" s="254">
        <f t="shared" ref="E75:AN75" si="36">E61</f>
        <v>0</v>
      </c>
      <c r="F75" s="254">
        <f t="shared" si="36"/>
        <v>0</v>
      </c>
      <c r="G75" s="254">
        <f t="shared" si="36"/>
        <v>0</v>
      </c>
      <c r="H75" s="254">
        <f t="shared" si="36"/>
        <v>0</v>
      </c>
      <c r="I75" s="254">
        <f t="shared" si="36"/>
        <v>0</v>
      </c>
      <c r="J75" s="254">
        <f t="shared" si="36"/>
        <v>0</v>
      </c>
      <c r="K75" s="254">
        <f t="shared" si="36"/>
        <v>0</v>
      </c>
      <c r="L75" s="254">
        <f t="shared" si="36"/>
        <v>0</v>
      </c>
      <c r="M75" s="254">
        <f t="shared" si="36"/>
        <v>0</v>
      </c>
      <c r="N75" s="254">
        <f t="shared" si="36"/>
        <v>0</v>
      </c>
      <c r="O75" s="254">
        <f t="shared" si="36"/>
        <v>0</v>
      </c>
      <c r="P75" s="254">
        <f t="shared" si="36"/>
        <v>0</v>
      </c>
      <c r="Q75" s="254">
        <f t="shared" si="36"/>
        <v>0</v>
      </c>
      <c r="R75" s="254">
        <f t="shared" si="36"/>
        <v>0</v>
      </c>
      <c r="S75" s="254">
        <f t="shared" si="36"/>
        <v>0</v>
      </c>
      <c r="T75" s="254">
        <f t="shared" si="36"/>
        <v>0</v>
      </c>
      <c r="U75" s="254">
        <f t="shared" si="36"/>
        <v>0</v>
      </c>
      <c r="V75" s="254">
        <f t="shared" si="36"/>
        <v>0</v>
      </c>
      <c r="W75" s="255">
        <f t="shared" si="36"/>
        <v>0</v>
      </c>
      <c r="X75" s="255">
        <f t="shared" si="36"/>
        <v>0</v>
      </c>
      <c r="Y75" s="255">
        <f t="shared" si="36"/>
        <v>0</v>
      </c>
      <c r="Z75" s="255">
        <f t="shared" si="36"/>
        <v>0</v>
      </c>
      <c r="AA75" s="255">
        <f t="shared" si="36"/>
        <v>0</v>
      </c>
      <c r="AB75" s="255">
        <f t="shared" si="36"/>
        <v>0</v>
      </c>
      <c r="AC75" s="255">
        <f t="shared" si="36"/>
        <v>0</v>
      </c>
      <c r="AD75" s="255">
        <f t="shared" si="36"/>
        <v>0</v>
      </c>
      <c r="AE75" s="255">
        <f t="shared" si="36"/>
        <v>0</v>
      </c>
      <c r="AF75" s="255">
        <f t="shared" si="36"/>
        <v>0</v>
      </c>
      <c r="AG75" s="255">
        <f t="shared" si="36"/>
        <v>0</v>
      </c>
      <c r="AH75" s="255">
        <f t="shared" si="36"/>
        <v>0</v>
      </c>
      <c r="AI75" s="255">
        <f t="shared" si="36"/>
        <v>0</v>
      </c>
      <c r="AJ75" s="255">
        <f t="shared" si="36"/>
        <v>0</v>
      </c>
      <c r="AK75" s="255">
        <f t="shared" si="36"/>
        <v>0</v>
      </c>
      <c r="AL75" s="255">
        <f t="shared" si="36"/>
        <v>0</v>
      </c>
      <c r="AM75" s="255">
        <f t="shared" si="36"/>
        <v>0</v>
      </c>
      <c r="AN75" s="255">
        <f t="shared" si="36"/>
        <v>0</v>
      </c>
    </row>
    <row r="76" spans="1:40" ht="15.75" hidden="1">
      <c r="A76" s="249" t="s">
        <v>27</v>
      </c>
      <c r="B76" s="249">
        <v>2</v>
      </c>
      <c r="C76" s="249" t="s">
        <v>388</v>
      </c>
      <c r="D76" s="254">
        <f>D63</f>
        <v>0</v>
      </c>
      <c r="E76" s="254">
        <f t="shared" ref="E76:AN76" si="37">E63</f>
        <v>0</v>
      </c>
      <c r="F76" s="254">
        <f t="shared" si="37"/>
        <v>0</v>
      </c>
      <c r="G76" s="254">
        <f t="shared" si="37"/>
        <v>0</v>
      </c>
      <c r="H76" s="254">
        <f t="shared" si="37"/>
        <v>0</v>
      </c>
      <c r="I76" s="254">
        <f t="shared" si="37"/>
        <v>0</v>
      </c>
      <c r="J76" s="254">
        <f t="shared" si="37"/>
        <v>0</v>
      </c>
      <c r="K76" s="254">
        <f t="shared" si="37"/>
        <v>0</v>
      </c>
      <c r="L76" s="254">
        <f t="shared" si="37"/>
        <v>0</v>
      </c>
      <c r="M76" s="254">
        <f t="shared" si="37"/>
        <v>0</v>
      </c>
      <c r="N76" s="254">
        <f t="shared" si="37"/>
        <v>0</v>
      </c>
      <c r="O76" s="254">
        <f t="shared" si="37"/>
        <v>0</v>
      </c>
      <c r="P76" s="254">
        <f t="shared" si="37"/>
        <v>0</v>
      </c>
      <c r="Q76" s="254">
        <f t="shared" si="37"/>
        <v>0</v>
      </c>
      <c r="R76" s="254">
        <f t="shared" si="37"/>
        <v>0</v>
      </c>
      <c r="S76" s="254">
        <f t="shared" si="37"/>
        <v>0</v>
      </c>
      <c r="T76" s="254">
        <f t="shared" si="37"/>
        <v>0</v>
      </c>
      <c r="U76" s="254">
        <f t="shared" si="37"/>
        <v>0</v>
      </c>
      <c r="V76" s="254">
        <f t="shared" si="37"/>
        <v>0</v>
      </c>
      <c r="W76" s="255">
        <f t="shared" si="37"/>
        <v>0</v>
      </c>
      <c r="X76" s="255">
        <f t="shared" si="37"/>
        <v>0</v>
      </c>
      <c r="Y76" s="255">
        <f t="shared" si="37"/>
        <v>0</v>
      </c>
      <c r="Z76" s="255">
        <f t="shared" si="37"/>
        <v>0</v>
      </c>
      <c r="AA76" s="255">
        <f t="shared" si="37"/>
        <v>0</v>
      </c>
      <c r="AB76" s="255">
        <f t="shared" si="37"/>
        <v>0</v>
      </c>
      <c r="AC76" s="255">
        <f t="shared" si="37"/>
        <v>0</v>
      </c>
      <c r="AD76" s="255">
        <f t="shared" si="37"/>
        <v>0</v>
      </c>
      <c r="AE76" s="255">
        <f t="shared" si="37"/>
        <v>0</v>
      </c>
      <c r="AF76" s="255">
        <f t="shared" si="37"/>
        <v>0</v>
      </c>
      <c r="AG76" s="255">
        <f t="shared" si="37"/>
        <v>0</v>
      </c>
      <c r="AH76" s="255">
        <f t="shared" si="37"/>
        <v>0</v>
      </c>
      <c r="AI76" s="255">
        <f t="shared" si="37"/>
        <v>0</v>
      </c>
      <c r="AJ76" s="255">
        <f t="shared" si="37"/>
        <v>0</v>
      </c>
      <c r="AK76" s="255">
        <f t="shared" si="37"/>
        <v>0</v>
      </c>
      <c r="AL76" s="255">
        <f t="shared" si="37"/>
        <v>0</v>
      </c>
      <c r="AM76" s="255">
        <f t="shared" si="37"/>
        <v>0</v>
      </c>
      <c r="AN76" s="255">
        <f t="shared" si="37"/>
        <v>0</v>
      </c>
    </row>
    <row r="77" spans="1:40" ht="15.75" hidden="1">
      <c r="A77" s="249" t="s">
        <v>27</v>
      </c>
      <c r="B77" s="249">
        <v>3</v>
      </c>
      <c r="C77" s="249" t="s">
        <v>388</v>
      </c>
      <c r="D77" s="254">
        <f>D65</f>
        <v>0</v>
      </c>
      <c r="E77" s="254">
        <f t="shared" ref="E77:AN77" si="38">E65</f>
        <v>0</v>
      </c>
      <c r="F77" s="254">
        <f t="shared" si="38"/>
        <v>0</v>
      </c>
      <c r="G77" s="254">
        <f t="shared" si="38"/>
        <v>0</v>
      </c>
      <c r="H77" s="254">
        <f t="shared" si="38"/>
        <v>0</v>
      </c>
      <c r="I77" s="254">
        <f t="shared" si="38"/>
        <v>0</v>
      </c>
      <c r="J77" s="254">
        <f t="shared" si="38"/>
        <v>0</v>
      </c>
      <c r="K77" s="254">
        <f t="shared" si="38"/>
        <v>0</v>
      </c>
      <c r="L77" s="254">
        <f t="shared" si="38"/>
        <v>0</v>
      </c>
      <c r="M77" s="254">
        <f t="shared" si="38"/>
        <v>0</v>
      </c>
      <c r="N77" s="254">
        <f t="shared" si="38"/>
        <v>0</v>
      </c>
      <c r="O77" s="254">
        <f t="shared" si="38"/>
        <v>0</v>
      </c>
      <c r="P77" s="254">
        <f t="shared" si="38"/>
        <v>0</v>
      </c>
      <c r="Q77" s="254">
        <f t="shared" si="38"/>
        <v>0</v>
      </c>
      <c r="R77" s="254">
        <f t="shared" si="38"/>
        <v>0</v>
      </c>
      <c r="S77" s="254">
        <f t="shared" si="38"/>
        <v>0</v>
      </c>
      <c r="T77" s="254">
        <f t="shared" si="38"/>
        <v>0</v>
      </c>
      <c r="U77" s="254">
        <f t="shared" si="38"/>
        <v>0</v>
      </c>
      <c r="V77" s="254">
        <f t="shared" si="38"/>
        <v>0</v>
      </c>
      <c r="W77" s="255">
        <f t="shared" si="38"/>
        <v>0</v>
      </c>
      <c r="X77" s="255">
        <f t="shared" si="38"/>
        <v>0</v>
      </c>
      <c r="Y77" s="255">
        <f t="shared" si="38"/>
        <v>0</v>
      </c>
      <c r="Z77" s="255">
        <f t="shared" si="38"/>
        <v>0</v>
      </c>
      <c r="AA77" s="255">
        <f t="shared" si="38"/>
        <v>0</v>
      </c>
      <c r="AB77" s="255">
        <f t="shared" si="38"/>
        <v>0</v>
      </c>
      <c r="AC77" s="255">
        <f t="shared" si="38"/>
        <v>0</v>
      </c>
      <c r="AD77" s="255">
        <f t="shared" si="38"/>
        <v>0</v>
      </c>
      <c r="AE77" s="255">
        <f t="shared" si="38"/>
        <v>0</v>
      </c>
      <c r="AF77" s="255">
        <f t="shared" si="38"/>
        <v>0</v>
      </c>
      <c r="AG77" s="255">
        <f t="shared" si="38"/>
        <v>0</v>
      </c>
      <c r="AH77" s="255">
        <f t="shared" si="38"/>
        <v>0</v>
      </c>
      <c r="AI77" s="255">
        <f t="shared" si="38"/>
        <v>0</v>
      </c>
      <c r="AJ77" s="255">
        <f t="shared" si="38"/>
        <v>0</v>
      </c>
      <c r="AK77" s="255">
        <f t="shared" si="38"/>
        <v>0</v>
      </c>
      <c r="AL77" s="255">
        <f t="shared" si="38"/>
        <v>0</v>
      </c>
      <c r="AM77" s="255">
        <f t="shared" si="38"/>
        <v>0</v>
      </c>
      <c r="AN77" s="255">
        <f t="shared" si="38"/>
        <v>0</v>
      </c>
    </row>
  </sheetData>
  <mergeCells count="70">
    <mergeCell ref="B67:B68"/>
    <mergeCell ref="B12:B13"/>
    <mergeCell ref="A14:A21"/>
    <mergeCell ref="B20:B21"/>
    <mergeCell ref="B28:B29"/>
    <mergeCell ref="A45:A52"/>
    <mergeCell ref="B51:B52"/>
    <mergeCell ref="B57:B58"/>
    <mergeCell ref="AF42:AM42"/>
    <mergeCell ref="AN42:AN44"/>
    <mergeCell ref="M43:O43"/>
    <mergeCell ref="P43:U43"/>
    <mergeCell ref="V43:V44"/>
    <mergeCell ref="X43:AC43"/>
    <mergeCell ref="AD43:AE43"/>
    <mergeCell ref="AF43:AG43"/>
    <mergeCell ref="AH43:AM43"/>
    <mergeCell ref="P42:V42"/>
    <mergeCell ref="W42:W44"/>
    <mergeCell ref="X42:AE42"/>
    <mergeCell ref="D42:O42"/>
    <mergeCell ref="D43:F43"/>
    <mergeCell ref="J43:L43"/>
    <mergeCell ref="A1:E1"/>
    <mergeCell ref="A40:E40"/>
    <mergeCell ref="A3:B5"/>
    <mergeCell ref="B6:B7"/>
    <mergeCell ref="B8:B9"/>
    <mergeCell ref="B10:B11"/>
    <mergeCell ref="B14:B15"/>
    <mergeCell ref="B16:B17"/>
    <mergeCell ref="B18:B19"/>
    <mergeCell ref="B22:B23"/>
    <mergeCell ref="B24:B25"/>
    <mergeCell ref="B26:B27"/>
    <mergeCell ref="A22:A30"/>
    <mergeCell ref="A6:A13"/>
    <mergeCell ref="A32:G32"/>
    <mergeCell ref="AN3:AN5"/>
    <mergeCell ref="AF3:AM3"/>
    <mergeCell ref="AF4:AG4"/>
    <mergeCell ref="W3:W5"/>
    <mergeCell ref="D3:O3"/>
    <mergeCell ref="J4:L4"/>
    <mergeCell ref="P3:V3"/>
    <mergeCell ref="P4:U4"/>
    <mergeCell ref="V4:V5"/>
    <mergeCell ref="D4:F4"/>
    <mergeCell ref="G4:I4"/>
    <mergeCell ref="M4:O4"/>
    <mergeCell ref="AH4:AM4"/>
    <mergeCell ref="AD4:AE4"/>
    <mergeCell ref="X3:AE3"/>
    <mergeCell ref="X4:AC4"/>
    <mergeCell ref="A71:H71"/>
    <mergeCell ref="B30:C30"/>
    <mergeCell ref="A61:A69"/>
    <mergeCell ref="B69:C69"/>
    <mergeCell ref="A42:B44"/>
    <mergeCell ref="B61:B62"/>
    <mergeCell ref="B63:B64"/>
    <mergeCell ref="B65:B66"/>
    <mergeCell ref="B45:B46"/>
    <mergeCell ref="B47:B48"/>
    <mergeCell ref="B49:B50"/>
    <mergeCell ref="G43:I43"/>
    <mergeCell ref="B53:B54"/>
    <mergeCell ref="B55:B56"/>
    <mergeCell ref="A53:A60"/>
    <mergeCell ref="B59:B60"/>
  </mergeCells>
  <pageMargins left="0.7" right="0.7" top="0.75" bottom="0.75" header="0.3" footer="0.3"/>
  <pageSetup paperSize="9" scale="3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A63"/>
  <sheetViews>
    <sheetView zoomScale="50" zoomScaleNormal="50" workbookViewId="0">
      <selection activeCell="AC66" sqref="AC66"/>
    </sheetView>
  </sheetViews>
  <sheetFormatPr defaultRowHeight="28.5"/>
  <cols>
    <col min="1" max="1" width="6.42578125" customWidth="1"/>
    <col min="2" max="2" width="43.42578125" customWidth="1"/>
    <col min="3" max="3" width="23.140625" customWidth="1"/>
    <col min="4" max="4" width="21.5703125" customWidth="1"/>
    <col min="5" max="7" width="23.28515625" customWidth="1"/>
    <col min="8" max="9" width="15.140625" hidden="1" customWidth="1"/>
    <col min="10" max="10" width="27.42578125" customWidth="1"/>
    <col min="11" max="16" width="23.28515625" customWidth="1"/>
    <col min="17" max="17" width="15.28515625" hidden="1" customWidth="1"/>
    <col min="18" max="18" width="12.7109375" hidden="1" customWidth="1"/>
    <col min="19" max="20" width="13" hidden="1" customWidth="1"/>
    <col min="21" max="21" width="17.7109375" hidden="1" customWidth="1"/>
    <col min="22" max="22" width="21.42578125" hidden="1" customWidth="1"/>
    <col min="23" max="23" width="11.5703125" style="231" hidden="1" customWidth="1"/>
    <col min="24" max="24" width="25.140625" hidden="1" customWidth="1"/>
    <col min="25" max="25" width="17.7109375" hidden="1" customWidth="1"/>
    <col min="26" max="26" width="19.42578125" hidden="1" customWidth="1"/>
    <col min="27" max="27" width="9.140625" hidden="1" customWidth="1"/>
    <col min="28" max="30" width="9.140625" customWidth="1"/>
  </cols>
  <sheetData>
    <row r="1" spans="1:26" s="57" customFormat="1" ht="33.75" customHeight="1">
      <c r="A1" s="432" t="s">
        <v>435</v>
      </c>
      <c r="B1" s="432"/>
      <c r="C1" s="432"/>
      <c r="D1" s="432"/>
      <c r="W1" s="231"/>
    </row>
    <row r="2" spans="1:26" ht="38.25" customHeight="1">
      <c r="A2" s="435" t="s">
        <v>17</v>
      </c>
      <c r="B2" s="435" t="s">
        <v>18</v>
      </c>
      <c r="C2" s="420" t="s">
        <v>266</v>
      </c>
      <c r="D2" s="420"/>
      <c r="E2" s="420"/>
      <c r="F2" s="420"/>
      <c r="G2" s="420"/>
      <c r="H2" s="420"/>
      <c r="I2" s="420"/>
      <c r="J2" s="420"/>
      <c r="K2" s="420"/>
      <c r="L2" s="420"/>
      <c r="M2" s="420"/>
      <c r="N2" s="420"/>
      <c r="O2" s="420"/>
      <c r="P2" s="420"/>
      <c r="Q2" s="420"/>
      <c r="R2" s="420"/>
      <c r="S2" s="420"/>
      <c r="T2" s="420"/>
      <c r="U2" s="420"/>
      <c r="V2" s="421"/>
      <c r="W2" s="232"/>
    </row>
    <row r="3" spans="1:26" ht="35.25" customHeight="1">
      <c r="A3" s="435"/>
      <c r="B3" s="435"/>
      <c r="C3" s="437" t="s">
        <v>267</v>
      </c>
      <c r="D3" s="437" t="s">
        <v>273</v>
      </c>
      <c r="E3" s="436" t="s">
        <v>275</v>
      </c>
      <c r="F3" s="442" t="s">
        <v>275</v>
      </c>
      <c r="G3" s="443"/>
      <c r="H3" s="443"/>
      <c r="I3" s="444"/>
      <c r="J3" s="436" t="s">
        <v>268</v>
      </c>
      <c r="K3" s="439" t="s">
        <v>268</v>
      </c>
      <c r="L3" s="440"/>
      <c r="M3" s="440"/>
      <c r="N3" s="440"/>
      <c r="O3" s="440"/>
      <c r="P3" s="440"/>
      <c r="Q3" s="440"/>
      <c r="R3" s="440"/>
      <c r="S3" s="440"/>
      <c r="T3" s="440"/>
      <c r="U3" s="440"/>
      <c r="V3" s="441"/>
      <c r="W3" s="232"/>
    </row>
    <row r="4" spans="1:26" ht="45">
      <c r="A4" s="435"/>
      <c r="B4" s="435"/>
      <c r="C4" s="438"/>
      <c r="D4" s="438"/>
      <c r="E4" s="436"/>
      <c r="F4" s="113" t="s">
        <v>274</v>
      </c>
      <c r="G4" s="113" t="s">
        <v>163</v>
      </c>
      <c r="H4" s="236" t="s">
        <v>274</v>
      </c>
      <c r="I4" s="238" t="s">
        <v>163</v>
      </c>
      <c r="J4" s="436"/>
      <c r="K4" s="112" t="s">
        <v>146</v>
      </c>
      <c r="L4" s="112" t="s">
        <v>160</v>
      </c>
      <c r="M4" s="112" t="s">
        <v>167</v>
      </c>
      <c r="N4" s="112" t="s">
        <v>168</v>
      </c>
      <c r="O4" s="112" t="s">
        <v>166</v>
      </c>
      <c r="P4" s="112" t="s">
        <v>227</v>
      </c>
      <c r="Q4" s="235" t="s">
        <v>146</v>
      </c>
      <c r="R4" s="236" t="s">
        <v>160</v>
      </c>
      <c r="S4" s="236" t="s">
        <v>167</v>
      </c>
      <c r="T4" s="236" t="s">
        <v>168</v>
      </c>
      <c r="U4" s="236" t="s">
        <v>166</v>
      </c>
      <c r="V4" s="236" t="s">
        <v>227</v>
      </c>
      <c r="W4" s="233"/>
    </row>
    <row r="5" spans="1:26">
      <c r="A5" s="187">
        <v>1</v>
      </c>
      <c r="B5" s="188" t="str">
        <f>IF('MAKLUMAT MURID'!F13="5+",'MAKLUMAT MURID'!B13:C13,"")</f>
        <v/>
      </c>
      <c r="C5" s="129" t="str">
        <f>IF($B5="","",IF(FK!BX9="","",IF(FK!BX9&lt;=1.9,"Kurang Bersedia",IF(AND(FK!BX9&gt;=2,FK!BX9&lt;=2.9),"Bersedia","Sangat Bersedia"))))</f>
        <v/>
      </c>
      <c r="D5" s="129" t="str">
        <f>IF($B5="","",IF(KD!AP9="","",IF(KD!AP9&lt;=1.9,"Kurang Bersedia",IF(AND(KD!AP9&gt;=2,KD!AP9&lt;=2.9),"Bersedia","Sangat Bersedia"))))</f>
        <v/>
      </c>
      <c r="E5" s="129" t="str">
        <f>IF(SUM(H5:I5)=0,"",IF(AND(AVERAGE(H5:I5)&lt;=1.9),"Kurang Bersedia",IF(AND(AVERAGE(H5:I5)&gt;=2,AVERAGE(H5:I5)&lt;=2.9),"Bersedia","Sangat Bersedia")))</f>
        <v/>
      </c>
      <c r="F5" s="130" t="str">
        <f>IFERROR(VLOOKUP(H5,$Y$5:$Z$7,2,FALSE),"")</f>
        <v/>
      </c>
      <c r="G5" s="130" t="str">
        <f>IFERROR(VLOOKUP(I5,$Y$5:$Z$7,2,FALSE),"")</f>
        <v/>
      </c>
      <c r="H5" s="237" t="str">
        <f>IF($B5="","",IF(PM!BB9="","",PM!BB9))</f>
        <v/>
      </c>
      <c r="I5" s="237" t="str">
        <f>IF($B5="","",IF(PI!CR9="","",PI!CR9))</f>
        <v/>
      </c>
      <c r="J5" s="129" t="str">
        <f>IF(SUM(Q5:V5)=0,"",IF(AND(AVERAGE(Q5:V5)&lt;=1.5),"Kurang Bersedia",IF(AND(AVERAGE(Q5:V5)&gt;=1.6,AVERAGE(Q5:V5)&lt;=2.8),"Bersedia","Sangat Bersedia")))</f>
        <v/>
      </c>
      <c r="K5" s="130" t="str">
        <f t="shared" ref="K5:P5" si="0">IFERROR(VLOOKUP(Q5,$Y$5:$Z$7,2,FALSE),"")</f>
        <v/>
      </c>
      <c r="L5" s="130" t="str">
        <f t="shared" si="0"/>
        <v/>
      </c>
      <c r="M5" s="130" t="str">
        <f t="shared" si="0"/>
        <v/>
      </c>
      <c r="N5" s="130" t="str">
        <f t="shared" si="0"/>
        <v/>
      </c>
      <c r="O5" s="130" t="str">
        <f t="shared" si="0"/>
        <v/>
      </c>
      <c r="P5" s="130" t="str">
        <f t="shared" si="0"/>
        <v/>
      </c>
      <c r="Q5" s="237" t="str">
        <f>IF($B5="","",IF(BM!AX8="","",BM!AX8))</f>
        <v/>
      </c>
      <c r="R5" s="237" t="str">
        <f>IF($B5="","",IF(BI!AT8="","",BI!AT8))</f>
        <v/>
      </c>
      <c r="S5" s="237" t="str">
        <f>IF($B5="","",IF(SA!AR8="","",SA!AR8))</f>
        <v/>
      </c>
      <c r="T5" s="237" t="str">
        <f>IF($B5="","",IF(MA!CV9="","",MA!CV9))</f>
        <v/>
      </c>
      <c r="U5" s="237" t="str">
        <f>IF($B5="","",IF(KE!AN8="","",KE!AN8))</f>
        <v/>
      </c>
      <c r="V5" s="237" t="str">
        <f>IF($B5="","",IF(KM!AP9="","",KM!AP9))</f>
        <v/>
      </c>
      <c r="W5" s="234" t="e">
        <f>Q5+R5+S5+T5+U5+V5</f>
        <v>#VALUE!</v>
      </c>
      <c r="X5" s="57" t="e">
        <f>W5/6</f>
        <v>#VALUE!</v>
      </c>
      <c r="Y5" s="280">
        <v>1</v>
      </c>
      <c r="Z5" s="280" t="s">
        <v>277</v>
      </c>
    </row>
    <row r="6" spans="1:26">
      <c r="A6" s="187">
        <v>2</v>
      </c>
      <c r="B6" s="188" t="str">
        <f>IF('MAKLUMAT MURID'!F14="5+",'MAKLUMAT MURID'!B14:C14,"")</f>
        <v/>
      </c>
      <c r="C6" s="129" t="str">
        <f>IF($B6="","",IF(FK!BX10="","",IF(FK!BX10&lt;=1.9,"Kurang Bersedia",IF(AND(FK!BX10&gt;=2,FK!BX10&lt;=2.9),"Bersedia","Sangat Bersedia"))))</f>
        <v/>
      </c>
      <c r="D6" s="129" t="str">
        <f>IF($B6="","",IF(KD!AP10="","",IF(KD!AP10&lt;=1.9,"Kurang Bersedia",IF(AND(KD!AP10&gt;=2,KD!AP10&lt;=2.9),"Bersedia","Sangat Bersedia"))))</f>
        <v/>
      </c>
      <c r="E6" s="129" t="str">
        <f t="shared" ref="E6:E44" si="1">IF(SUM(H6:I6)=0,"",IF(AND(AVERAGE(H6:I6)&lt;=1.9),"Kurang Bersedia",IF(AND(AVERAGE(H6:I6)&gt;=2,AVERAGE(H6:I6)&lt;=2.9),"Bersedia","Sangat Bersedia")))</f>
        <v/>
      </c>
      <c r="F6" s="130" t="str">
        <f t="shared" ref="F6:G7" si="2">IFERROR(VLOOKUP(H6,$Y$5:$Z$7,2,FALSE),"")</f>
        <v/>
      </c>
      <c r="G6" s="130" t="str">
        <f t="shared" si="2"/>
        <v/>
      </c>
      <c r="H6" s="237" t="str">
        <f>IF($B6="","",IF(PM!BB10="","",PM!BB10))</f>
        <v/>
      </c>
      <c r="I6" s="237" t="str">
        <f>IF($B6="","",IF(PI!CR10="","",PI!CR10))</f>
        <v/>
      </c>
      <c r="J6" s="129" t="str">
        <f t="shared" ref="J6:J44" si="3">IF(SUM(Q6:V6)=0,"",IF(AND(AVERAGE(Q6:V6)&lt;=1.5),"Kurang Bersedia",IF(AND(AVERAGE(Q6:V6)&gt;=1.6,AVERAGE(Q6:V6)&lt;=2.8),"Bersedia","Sangat Bersedia")))</f>
        <v/>
      </c>
      <c r="K6" s="130" t="str">
        <f t="shared" ref="K6:K44" si="4">IFERROR(VLOOKUP(Q6,$Y$5:$Z$7,2,FALSE),"")</f>
        <v/>
      </c>
      <c r="L6" s="130" t="str">
        <f t="shared" ref="L6:L44" si="5">IFERROR(VLOOKUP(R6,$Y$5:$Z$7,2,FALSE),"")</f>
        <v/>
      </c>
      <c r="M6" s="130" t="str">
        <f t="shared" ref="M6:M44" si="6">IFERROR(VLOOKUP(S6,$Y$5:$Z$7,2,FALSE),"")</f>
        <v/>
      </c>
      <c r="N6" s="130" t="str">
        <f t="shared" ref="N6:N44" si="7">IFERROR(VLOOKUP(T6,$Y$5:$Z$7,2,FALSE),"")</f>
        <v/>
      </c>
      <c r="O6" s="130" t="str">
        <f t="shared" ref="O6:O44" si="8">IFERROR(VLOOKUP(U6,$Y$5:$Z$7,2,FALSE),"")</f>
        <v/>
      </c>
      <c r="P6" s="130" t="str">
        <f t="shared" ref="P6:P44" si="9">IFERROR(VLOOKUP(V6,$Y$5:$Z$7,2,FALSE),"")</f>
        <v/>
      </c>
      <c r="Q6" s="237" t="str">
        <f>IF($B6="","",IF(BM!AX9="","",BM!AX9))</f>
        <v/>
      </c>
      <c r="R6" s="237" t="str">
        <f>IF($B6="","",IF(BI!AT9="","",BI!AT9))</f>
        <v/>
      </c>
      <c r="S6" s="237" t="str">
        <f>IF($B6="","",IF(SA!AR9="","",SA!AR9))</f>
        <v/>
      </c>
      <c r="T6" s="237" t="str">
        <f>IF($B6="","",IF(MA!CV10="","",MA!CV10))</f>
        <v/>
      </c>
      <c r="U6" s="237" t="str">
        <f>IF($B6="","",IF(KE!AN9="","",KE!AN9))</f>
        <v/>
      </c>
      <c r="V6" s="237" t="str">
        <f>IF($B6="","",IF(KM!AP10="","",KM!AP10))</f>
        <v/>
      </c>
      <c r="W6" s="234" t="e">
        <f t="shared" ref="W6:W44" si="10">Q6+R6+S6+T6+U6+V6</f>
        <v>#VALUE!</v>
      </c>
      <c r="X6" s="57" t="e">
        <f t="shared" ref="X6:X44" si="11">W6/6</f>
        <v>#VALUE!</v>
      </c>
      <c r="Y6" s="280">
        <v>2</v>
      </c>
      <c r="Z6" s="280" t="s">
        <v>276</v>
      </c>
    </row>
    <row r="7" spans="1:26">
      <c r="A7" s="187">
        <v>3</v>
      </c>
      <c r="B7" s="188" t="str">
        <f>IF('MAKLUMAT MURID'!F15="5+",'MAKLUMAT MURID'!B15:C15,"")</f>
        <v/>
      </c>
      <c r="C7" s="129" t="str">
        <f>IF($B7="","",IF(FK!BX11="","",IF(FK!BX11&lt;=1.9,"Kurang Bersedia",IF(AND(FK!BX11&gt;=2,FK!BX11&lt;=2.9),"Bersedia","Sangat Bersedia"))))</f>
        <v/>
      </c>
      <c r="D7" s="129" t="str">
        <f>IF($B7="","",IF(KD!AP11="","",IF(KD!AP11&lt;=1.9,"Kurang Bersedia",IF(AND(KD!AP11&gt;=2,KD!AP11&lt;=2.9),"Bersedia","Sangat Bersedia"))))</f>
        <v/>
      </c>
      <c r="E7" s="129" t="str">
        <f t="shared" si="1"/>
        <v/>
      </c>
      <c r="F7" s="130" t="str">
        <f t="shared" si="2"/>
        <v/>
      </c>
      <c r="G7" s="130" t="str">
        <f t="shared" si="2"/>
        <v/>
      </c>
      <c r="H7" s="237" t="str">
        <f>IF($B7="","",IF(PM!BB11="","",PM!BB11))</f>
        <v/>
      </c>
      <c r="I7" s="237" t="str">
        <f>IF($B7="","",IF(PI!CR11="","",PI!CR11))</f>
        <v/>
      </c>
      <c r="J7" s="129" t="str">
        <f t="shared" si="3"/>
        <v/>
      </c>
      <c r="K7" s="130" t="str">
        <f t="shared" si="4"/>
        <v/>
      </c>
      <c r="L7" s="130" t="str">
        <f t="shared" si="5"/>
        <v/>
      </c>
      <c r="M7" s="130" t="str">
        <f t="shared" si="6"/>
        <v/>
      </c>
      <c r="N7" s="130" t="str">
        <f t="shared" si="7"/>
        <v/>
      </c>
      <c r="O7" s="130" t="str">
        <f t="shared" si="8"/>
        <v/>
      </c>
      <c r="P7" s="130" t="str">
        <f t="shared" si="9"/>
        <v/>
      </c>
      <c r="Q7" s="237" t="str">
        <f>IF($B7="","",IF(BM!AX10="","",BM!AX10))</f>
        <v/>
      </c>
      <c r="R7" s="237" t="str">
        <f>IF($B7="","",IF(BI!AT10="","",BI!AT10))</f>
        <v/>
      </c>
      <c r="S7" s="237" t="str">
        <f>IF($B7="","",IF(SA!AR10="","",SA!AR10))</f>
        <v/>
      </c>
      <c r="T7" s="237" t="str">
        <f>IF($B7="","",IF(MA!CV11="","",MA!CV11))</f>
        <v/>
      </c>
      <c r="U7" s="237" t="str">
        <f>IF($B7="","",IF(KE!AN10="","",KE!AN10))</f>
        <v/>
      </c>
      <c r="V7" s="237" t="str">
        <f>IF($B7="","",IF(KM!AP11="","",KM!AP11))</f>
        <v/>
      </c>
      <c r="W7" s="234" t="e">
        <f t="shared" si="10"/>
        <v>#VALUE!</v>
      </c>
      <c r="X7" s="57" t="e">
        <f t="shared" si="11"/>
        <v>#VALUE!</v>
      </c>
      <c r="Y7" s="280">
        <v>3</v>
      </c>
      <c r="Z7" s="280" t="s">
        <v>436</v>
      </c>
    </row>
    <row r="8" spans="1:26">
      <c r="A8" s="187">
        <v>4</v>
      </c>
      <c r="B8" s="188" t="str">
        <f>IF('MAKLUMAT MURID'!F16="5+",'MAKLUMAT MURID'!B16:C16,"")</f>
        <v/>
      </c>
      <c r="C8" s="129" t="str">
        <f>IF($B8="","",IF(FK!BX12="","",IF(FK!BX12&lt;=1.9,"Kurang Bersedia",IF(AND(FK!BX12&gt;=2,FK!BX12&lt;=2.9),"Bersedia","Sangat Bersedia"))))</f>
        <v/>
      </c>
      <c r="D8" s="129" t="str">
        <f>IF($B8="","",IF(KD!AP12="","",IF(KD!AP12&lt;=1.9,"Kurang Bersedia",IF(AND(KD!AP12&gt;=2,KD!AP12&lt;=2.9),"Bersedia","Sangat Bersedia"))))</f>
        <v/>
      </c>
      <c r="E8" s="129" t="str">
        <f t="shared" si="1"/>
        <v/>
      </c>
      <c r="F8" s="130" t="str">
        <f t="shared" ref="F8:F44" si="12">IFERROR(VLOOKUP(H8,$Y$5:$Z$7,2,FALSE),"")</f>
        <v/>
      </c>
      <c r="G8" s="130" t="str">
        <f t="shared" ref="G8:G44" si="13">IFERROR(VLOOKUP(I8,$Y$5:$Z$7,2,FALSE),"")</f>
        <v/>
      </c>
      <c r="H8" s="237" t="str">
        <f>IF($B8="","",IF(PM!BB12="","",PM!BB12))</f>
        <v/>
      </c>
      <c r="I8" s="237" t="str">
        <f>IF($B8="","",IF(PI!CR12="","",PI!CR12))</f>
        <v/>
      </c>
      <c r="J8" s="129" t="str">
        <f t="shared" si="3"/>
        <v/>
      </c>
      <c r="K8" s="130" t="str">
        <f t="shared" si="4"/>
        <v/>
      </c>
      <c r="L8" s="130" t="str">
        <f t="shared" si="5"/>
        <v/>
      </c>
      <c r="M8" s="130" t="str">
        <f t="shared" si="6"/>
        <v/>
      </c>
      <c r="N8" s="130" t="str">
        <f t="shared" si="7"/>
        <v/>
      </c>
      <c r="O8" s="130" t="str">
        <f t="shared" si="8"/>
        <v/>
      </c>
      <c r="P8" s="130" t="str">
        <f t="shared" si="9"/>
        <v/>
      </c>
      <c r="Q8" s="237" t="str">
        <f>IF($B8="","",IF(BM!AX11="","",BM!AX11))</f>
        <v/>
      </c>
      <c r="R8" s="237" t="str">
        <f>IF($B8="","",IF(BI!AT11="","",BI!AT11))</f>
        <v/>
      </c>
      <c r="S8" s="237" t="str">
        <f>IF($B8="","",IF(SA!AR11="","",SA!AR11))</f>
        <v/>
      </c>
      <c r="T8" s="237" t="str">
        <f>IF($B8="","",IF(MA!CV12="","",MA!CV12))</f>
        <v/>
      </c>
      <c r="U8" s="237" t="str">
        <f>IF($B8="","",IF(KE!AN11="","",KE!AN11))</f>
        <v/>
      </c>
      <c r="V8" s="237" t="str">
        <f>IF($B8="","",IF(KM!AP12="","",KM!AP12))</f>
        <v/>
      </c>
      <c r="W8" s="234" t="e">
        <f t="shared" si="10"/>
        <v>#VALUE!</v>
      </c>
      <c r="X8" s="57" t="e">
        <f t="shared" si="11"/>
        <v>#VALUE!</v>
      </c>
    </row>
    <row r="9" spans="1:26">
      <c r="A9" s="187">
        <v>5</v>
      </c>
      <c r="B9" s="188" t="str">
        <f>IF('MAKLUMAT MURID'!F17="5+",'MAKLUMAT MURID'!B17:C17,"")</f>
        <v/>
      </c>
      <c r="C9" s="129" t="str">
        <f>IF($B9="","",IF(FK!BX13="","",IF(FK!BX13&lt;=1.9,"Kurang Bersedia",IF(AND(FK!BX13&gt;=2,FK!BX13&lt;=2.9),"Bersedia","Sangat Bersedia"))))</f>
        <v/>
      </c>
      <c r="D9" s="129" t="str">
        <f>IF($B9="","",IF(KD!AP13="","",IF(KD!AP13&lt;=1.9,"Kurang Bersedia",IF(AND(KD!AP13&gt;=2,KD!AP13&lt;=2.9),"Bersedia","Sangat Bersedia"))))</f>
        <v/>
      </c>
      <c r="E9" s="129" t="str">
        <f t="shared" si="1"/>
        <v/>
      </c>
      <c r="F9" s="130" t="str">
        <f t="shared" si="12"/>
        <v/>
      </c>
      <c r="G9" s="130" t="str">
        <f t="shared" si="13"/>
        <v/>
      </c>
      <c r="H9" s="237" t="str">
        <f>IF($B9="","",IF(PM!BB13="","",PM!BB13))</f>
        <v/>
      </c>
      <c r="I9" s="237" t="str">
        <f>IF($B9="","",IF(PI!CR13="","",PI!CR13))</f>
        <v/>
      </c>
      <c r="J9" s="129" t="str">
        <f t="shared" si="3"/>
        <v/>
      </c>
      <c r="K9" s="130" t="str">
        <f t="shared" si="4"/>
        <v/>
      </c>
      <c r="L9" s="130" t="str">
        <f t="shared" si="5"/>
        <v/>
      </c>
      <c r="M9" s="130" t="str">
        <f t="shared" si="6"/>
        <v/>
      </c>
      <c r="N9" s="130" t="str">
        <f t="shared" si="7"/>
        <v/>
      </c>
      <c r="O9" s="130" t="str">
        <f t="shared" si="8"/>
        <v/>
      </c>
      <c r="P9" s="130" t="str">
        <f t="shared" si="9"/>
        <v/>
      </c>
      <c r="Q9" s="237" t="str">
        <f>IF($B9="","",IF(BM!AX12="","",BM!AX12))</f>
        <v/>
      </c>
      <c r="R9" s="237" t="str">
        <f>IF($B9="","",IF(BI!AT12="","",BI!AT12))</f>
        <v/>
      </c>
      <c r="S9" s="237" t="str">
        <f>IF($B9="","",IF(SA!AR12="","",SA!AR12))</f>
        <v/>
      </c>
      <c r="T9" s="237" t="str">
        <f>IF($B9="","",IF(MA!CV13="","",MA!CV13))</f>
        <v/>
      </c>
      <c r="U9" s="237" t="str">
        <f>IF($B9="","",IF(KE!AN12="","",KE!AN12))</f>
        <v/>
      </c>
      <c r="V9" s="237" t="str">
        <f>IF($B9="","",IF(KM!AP13="","",KM!AP13))</f>
        <v/>
      </c>
      <c r="W9" s="234" t="e">
        <f t="shared" si="10"/>
        <v>#VALUE!</v>
      </c>
      <c r="X9" s="57" t="e">
        <f t="shared" si="11"/>
        <v>#VALUE!</v>
      </c>
    </row>
    <row r="10" spans="1:26">
      <c r="A10" s="187">
        <v>6</v>
      </c>
      <c r="B10" s="188" t="str">
        <f>IF('MAKLUMAT MURID'!F18="5+",'MAKLUMAT MURID'!B18:C18,"")</f>
        <v/>
      </c>
      <c r="C10" s="129" t="str">
        <f>IF($B10="","",IF(FK!BX14="","",IF(FK!BX14&lt;=1.9,"Kurang Bersedia",IF(AND(FK!BX14&gt;=2,FK!BX14&lt;=2.9),"Bersedia","Sangat Bersedia"))))</f>
        <v/>
      </c>
      <c r="D10" s="129" t="str">
        <f>IF($B10="","",IF(KD!AP14="","",IF(KD!AP14&lt;=1.9,"Kurang Bersedia",IF(AND(KD!AP14&gt;=2,KD!AP14&lt;=2.9),"Bersedia","Sangat Bersedia"))))</f>
        <v/>
      </c>
      <c r="E10" s="129" t="str">
        <f t="shared" si="1"/>
        <v/>
      </c>
      <c r="F10" s="130" t="str">
        <f t="shared" si="12"/>
        <v/>
      </c>
      <c r="G10" s="130" t="str">
        <f t="shared" si="13"/>
        <v/>
      </c>
      <c r="H10" s="237" t="str">
        <f>IF($B10="","",IF(PM!BB14="","",PM!BB14))</f>
        <v/>
      </c>
      <c r="I10" s="237" t="str">
        <f>IF($B10="","",IF(PI!CR14="","",PI!CR14))</f>
        <v/>
      </c>
      <c r="J10" s="129" t="str">
        <f t="shared" si="3"/>
        <v/>
      </c>
      <c r="K10" s="130" t="str">
        <f t="shared" si="4"/>
        <v/>
      </c>
      <c r="L10" s="130" t="str">
        <f t="shared" si="5"/>
        <v/>
      </c>
      <c r="M10" s="130" t="str">
        <f t="shared" si="6"/>
        <v/>
      </c>
      <c r="N10" s="130" t="str">
        <f t="shared" si="7"/>
        <v/>
      </c>
      <c r="O10" s="130" t="str">
        <f t="shared" si="8"/>
        <v/>
      </c>
      <c r="P10" s="130" t="str">
        <f t="shared" si="9"/>
        <v/>
      </c>
      <c r="Q10" s="237" t="str">
        <f>IF($B10="","",IF(BM!AX13="","",BM!AX13))</f>
        <v/>
      </c>
      <c r="R10" s="237" t="str">
        <f>IF($B10="","",IF(BI!AT13="","",BI!AT13))</f>
        <v/>
      </c>
      <c r="S10" s="237" t="str">
        <f>IF($B10="","",IF(SA!AR13="","",SA!AR13))</f>
        <v/>
      </c>
      <c r="T10" s="237" t="str">
        <f>IF($B10="","",IF(MA!CV14="","",MA!CV14))</f>
        <v/>
      </c>
      <c r="U10" s="237" t="str">
        <f>IF($B10="","",IF(KE!AN13="","",KE!AN13))</f>
        <v/>
      </c>
      <c r="V10" s="237" t="str">
        <f>IF($B10="","",IF(KM!AP14="","",KM!AP14))</f>
        <v/>
      </c>
      <c r="W10" s="234" t="e">
        <f t="shared" si="10"/>
        <v>#VALUE!</v>
      </c>
      <c r="X10" s="57" t="e">
        <f t="shared" si="11"/>
        <v>#VALUE!</v>
      </c>
    </row>
    <row r="11" spans="1:26">
      <c r="A11" s="187">
        <v>7</v>
      </c>
      <c r="B11" s="188" t="str">
        <f>IF('MAKLUMAT MURID'!F19="5+",'MAKLUMAT MURID'!B19:C19,"")</f>
        <v/>
      </c>
      <c r="C11" s="129" t="str">
        <f>IF($B11="","",IF(FK!BX15="","",IF(FK!BX15&lt;=1.9,"Kurang Bersedia",IF(AND(FK!BX15&gt;=2,FK!BX15&lt;=2.9),"Bersedia","Sangat Bersedia"))))</f>
        <v/>
      </c>
      <c r="D11" s="129" t="str">
        <f>IF($B11="","",IF(KD!AP15="","",IF(KD!AP15&lt;=1.9,"Kurang Bersedia",IF(AND(KD!AP15&gt;=2,KD!AP15&lt;=2.9),"Bersedia","Sangat Bersedia"))))</f>
        <v/>
      </c>
      <c r="E11" s="129" t="str">
        <f t="shared" si="1"/>
        <v/>
      </c>
      <c r="F11" s="130" t="str">
        <f t="shared" si="12"/>
        <v/>
      </c>
      <c r="G11" s="130" t="str">
        <f t="shared" si="13"/>
        <v/>
      </c>
      <c r="H11" s="237" t="str">
        <f>IF($B11="","",IF(PM!BB15="","",PM!BB15))</f>
        <v/>
      </c>
      <c r="I11" s="237" t="str">
        <f>IF($B11="","",IF(PI!CR15="","",PI!CR15))</f>
        <v/>
      </c>
      <c r="J11" s="129" t="str">
        <f t="shared" si="3"/>
        <v/>
      </c>
      <c r="K11" s="130" t="str">
        <f t="shared" si="4"/>
        <v/>
      </c>
      <c r="L11" s="130" t="str">
        <f t="shared" si="5"/>
        <v/>
      </c>
      <c r="M11" s="130" t="str">
        <f t="shared" si="6"/>
        <v/>
      </c>
      <c r="N11" s="130" t="str">
        <f t="shared" si="7"/>
        <v/>
      </c>
      <c r="O11" s="130" t="str">
        <f t="shared" si="8"/>
        <v/>
      </c>
      <c r="P11" s="130" t="str">
        <f t="shared" si="9"/>
        <v/>
      </c>
      <c r="Q11" s="237" t="str">
        <f>IF($B11="","",IF(BM!AX14="","",BM!AX14))</f>
        <v/>
      </c>
      <c r="R11" s="237" t="str">
        <f>IF($B11="","",IF(BI!AT14="","",BI!AT14))</f>
        <v/>
      </c>
      <c r="S11" s="237" t="str">
        <f>IF($B11="","",IF(SA!AR14="","",SA!AR14))</f>
        <v/>
      </c>
      <c r="T11" s="237" t="str">
        <f>IF($B11="","",IF(MA!CV15="","",MA!CV15))</f>
        <v/>
      </c>
      <c r="U11" s="237" t="str">
        <f>IF($B11="","",IF(KE!AN14="","",KE!AN14))</f>
        <v/>
      </c>
      <c r="V11" s="237" t="str">
        <f>IF($B11="","",IF(KM!AP15="","",KM!AP15))</f>
        <v/>
      </c>
      <c r="W11" s="234" t="e">
        <f t="shared" si="10"/>
        <v>#VALUE!</v>
      </c>
      <c r="X11" s="57" t="e">
        <f t="shared" si="11"/>
        <v>#VALUE!</v>
      </c>
    </row>
    <row r="12" spans="1:26">
      <c r="A12" s="187">
        <v>8</v>
      </c>
      <c r="B12" s="188" t="str">
        <f>IF('MAKLUMAT MURID'!F20="5+",'MAKLUMAT MURID'!B20:C20,"")</f>
        <v/>
      </c>
      <c r="C12" s="129" t="str">
        <f>IF($B12="","",IF(FK!BX16="","",IF(FK!BX16&lt;=1.9,"Kurang Bersedia",IF(AND(FK!BX16&gt;=2,FK!BX16&lt;=2.9),"Bersedia","Sangat Bersedia"))))</f>
        <v/>
      </c>
      <c r="D12" s="129" t="str">
        <f>IF($B12="","",IF(KD!AP16="","",IF(KD!AP16&lt;=1.9,"Kurang Bersedia",IF(AND(KD!AP16&gt;=2,KD!AP16&lt;=2.9),"Bersedia","Sangat Bersedia"))))</f>
        <v/>
      </c>
      <c r="E12" s="129" t="str">
        <f t="shared" si="1"/>
        <v/>
      </c>
      <c r="F12" s="130" t="str">
        <f t="shared" si="12"/>
        <v/>
      </c>
      <c r="G12" s="130" t="str">
        <f t="shared" si="13"/>
        <v/>
      </c>
      <c r="H12" s="237" t="str">
        <f>IF($B12="","",IF(PM!BB16="","",PM!BB16))</f>
        <v/>
      </c>
      <c r="I12" s="237" t="str">
        <f>IF($B12="","",IF(PI!CR16="","",PI!CR16))</f>
        <v/>
      </c>
      <c r="J12" s="129" t="str">
        <f t="shared" si="3"/>
        <v/>
      </c>
      <c r="K12" s="130" t="str">
        <f t="shared" si="4"/>
        <v/>
      </c>
      <c r="L12" s="130" t="str">
        <f t="shared" si="5"/>
        <v/>
      </c>
      <c r="M12" s="130" t="str">
        <f t="shared" si="6"/>
        <v/>
      </c>
      <c r="N12" s="130" t="str">
        <f t="shared" si="7"/>
        <v/>
      </c>
      <c r="O12" s="130" t="str">
        <f t="shared" si="8"/>
        <v/>
      </c>
      <c r="P12" s="130" t="str">
        <f t="shared" si="9"/>
        <v/>
      </c>
      <c r="Q12" s="237" t="str">
        <f>IF($B12="","",IF(BM!AX15="","",BM!AX15))</f>
        <v/>
      </c>
      <c r="R12" s="237" t="str">
        <f>IF($B12="","",IF(BI!AT15="","",BI!AT15))</f>
        <v/>
      </c>
      <c r="S12" s="237" t="str">
        <f>IF($B12="","",IF(SA!AR15="","",SA!AR15))</f>
        <v/>
      </c>
      <c r="T12" s="237" t="str">
        <f>IF($B12="","",IF(MA!CV16="","",MA!CV16))</f>
        <v/>
      </c>
      <c r="U12" s="237" t="str">
        <f>IF($B12="","",IF(KE!AN15="","",KE!AN15))</f>
        <v/>
      </c>
      <c r="V12" s="237" t="str">
        <f>IF($B12="","",IF(KM!AP16="","",KM!AP16))</f>
        <v/>
      </c>
      <c r="W12" s="234" t="e">
        <f t="shared" si="10"/>
        <v>#VALUE!</v>
      </c>
      <c r="X12" s="57" t="e">
        <f t="shared" si="11"/>
        <v>#VALUE!</v>
      </c>
    </row>
    <row r="13" spans="1:26">
      <c r="A13" s="187">
        <v>9</v>
      </c>
      <c r="B13" s="188" t="str">
        <f>IF('MAKLUMAT MURID'!F21="5+",'MAKLUMAT MURID'!B21:C21,"")</f>
        <v/>
      </c>
      <c r="C13" s="129" t="str">
        <f>IF($B13="","",IF(FK!BX17="","",IF(FK!BX17&lt;=1.9,"Kurang Bersedia",IF(AND(FK!BX17&gt;=2,FK!BX17&lt;=2.9),"Bersedia","Sangat Bersedia"))))</f>
        <v/>
      </c>
      <c r="D13" s="129" t="str">
        <f>IF($B13="","",IF(KD!AP17="","",IF(KD!AP17&lt;=1.9,"Kurang Bersedia",IF(AND(KD!AP17&gt;=2,KD!AP17&lt;=2.9),"Bersedia","Sangat Bersedia"))))</f>
        <v/>
      </c>
      <c r="E13" s="129" t="str">
        <f t="shared" si="1"/>
        <v/>
      </c>
      <c r="F13" s="130" t="str">
        <f t="shared" si="12"/>
        <v/>
      </c>
      <c r="G13" s="130" t="str">
        <f t="shared" si="13"/>
        <v/>
      </c>
      <c r="H13" s="237" t="str">
        <f>IF($B13="","",IF(PM!BB17="","",PM!BB17))</f>
        <v/>
      </c>
      <c r="I13" s="237" t="str">
        <f>IF($B13="","",IF(PI!CR17="","",PI!CR17))</f>
        <v/>
      </c>
      <c r="J13" s="129" t="str">
        <f t="shared" si="3"/>
        <v/>
      </c>
      <c r="K13" s="130" t="str">
        <f t="shared" si="4"/>
        <v/>
      </c>
      <c r="L13" s="130" t="str">
        <f t="shared" si="5"/>
        <v/>
      </c>
      <c r="M13" s="130" t="str">
        <f t="shared" si="6"/>
        <v/>
      </c>
      <c r="N13" s="130" t="str">
        <f t="shared" si="7"/>
        <v/>
      </c>
      <c r="O13" s="130" t="str">
        <f t="shared" si="8"/>
        <v/>
      </c>
      <c r="P13" s="130" t="str">
        <f t="shared" si="9"/>
        <v/>
      </c>
      <c r="Q13" s="237" t="str">
        <f>IF($B13="","",IF(BM!AX16="","",BM!AX16))</f>
        <v/>
      </c>
      <c r="R13" s="237" t="str">
        <f>IF($B13="","",IF(BI!AT16="","",BI!AT16))</f>
        <v/>
      </c>
      <c r="S13" s="237" t="str">
        <f>IF($B13="","",IF(SA!AR16="","",SA!AR16))</f>
        <v/>
      </c>
      <c r="T13" s="237" t="str">
        <f>IF($B13="","",IF(MA!CV17="","",MA!CV17))</f>
        <v/>
      </c>
      <c r="U13" s="237" t="str">
        <f>IF($B13="","",IF(KE!AN16="","",KE!AN16))</f>
        <v/>
      </c>
      <c r="V13" s="237" t="str">
        <f>IF($B13="","",IF(KM!AP17="","",KM!AP17))</f>
        <v/>
      </c>
      <c r="W13" s="234" t="e">
        <f t="shared" si="10"/>
        <v>#VALUE!</v>
      </c>
      <c r="X13" s="57" t="e">
        <f t="shared" si="11"/>
        <v>#VALUE!</v>
      </c>
    </row>
    <row r="14" spans="1:26">
      <c r="A14" s="187">
        <v>10</v>
      </c>
      <c r="B14" s="188" t="str">
        <f>IF('MAKLUMAT MURID'!F22="5+",'MAKLUMAT MURID'!B22:C22,"")</f>
        <v/>
      </c>
      <c r="C14" s="129" t="str">
        <f>IF($B14="","",IF(FK!BX18="","",IF(FK!BX18&lt;=1.9,"Kurang Bersedia",IF(AND(FK!BX18&gt;=2,FK!BX18&lt;=2.9),"Bersedia","Sangat Bersedia"))))</f>
        <v/>
      </c>
      <c r="D14" s="129" t="str">
        <f>IF($B14="","",IF(KD!AP18="","",IF(KD!AP18&lt;=1.9,"Kurang Bersedia",IF(AND(KD!AP18&gt;=2,KD!AP18&lt;=2.9),"Bersedia","Sangat Bersedia"))))</f>
        <v/>
      </c>
      <c r="E14" s="129" t="str">
        <f t="shared" si="1"/>
        <v/>
      </c>
      <c r="F14" s="130" t="str">
        <f t="shared" si="12"/>
        <v/>
      </c>
      <c r="G14" s="130" t="str">
        <f t="shared" si="13"/>
        <v/>
      </c>
      <c r="H14" s="237" t="str">
        <f>IF($B14="","",IF(PM!BB18="","",PM!BB18))</f>
        <v/>
      </c>
      <c r="I14" s="237" t="str">
        <f>IF($B14="","",IF(PI!CR18="","",PI!CR18))</f>
        <v/>
      </c>
      <c r="J14" s="129" t="str">
        <f t="shared" si="3"/>
        <v/>
      </c>
      <c r="K14" s="130" t="str">
        <f t="shared" si="4"/>
        <v/>
      </c>
      <c r="L14" s="130" t="str">
        <f t="shared" si="5"/>
        <v/>
      </c>
      <c r="M14" s="130" t="str">
        <f t="shared" si="6"/>
        <v/>
      </c>
      <c r="N14" s="130" t="str">
        <f t="shared" si="7"/>
        <v/>
      </c>
      <c r="O14" s="130" t="str">
        <f t="shared" si="8"/>
        <v/>
      </c>
      <c r="P14" s="130" t="str">
        <f t="shared" si="9"/>
        <v/>
      </c>
      <c r="Q14" s="237" t="str">
        <f>IF($B14="","",IF(BM!AX17="","",BM!AX17))</f>
        <v/>
      </c>
      <c r="R14" s="237" t="str">
        <f>IF($B14="","",IF(BI!AT17="","",BI!AT17))</f>
        <v/>
      </c>
      <c r="S14" s="237" t="str">
        <f>IF($B14="","",IF(SA!AR17="","",SA!AR17))</f>
        <v/>
      </c>
      <c r="T14" s="237" t="str">
        <f>IF($B14="","",IF(MA!CV18="","",MA!CV18))</f>
        <v/>
      </c>
      <c r="U14" s="237" t="str">
        <f>IF($B14="","",IF(KE!AN17="","",KE!AN17))</f>
        <v/>
      </c>
      <c r="V14" s="237" t="str">
        <f>IF($B14="","",IF(KM!AP18="","",KM!AP18))</f>
        <v/>
      </c>
      <c r="W14" s="234" t="e">
        <f t="shared" si="10"/>
        <v>#VALUE!</v>
      </c>
      <c r="X14" s="57" t="e">
        <f t="shared" si="11"/>
        <v>#VALUE!</v>
      </c>
    </row>
    <row r="15" spans="1:26">
      <c r="A15" s="187">
        <v>11</v>
      </c>
      <c r="B15" s="188" t="str">
        <f>IF('MAKLUMAT MURID'!F23="5+",'MAKLUMAT MURID'!B23:C23,"")</f>
        <v/>
      </c>
      <c r="C15" s="129" t="str">
        <f>IF($B15="","",IF(FK!BX19="","",IF(FK!BX19&lt;=1.9,"Kurang Bersedia",IF(AND(FK!BX19&gt;=2,FK!BX19&lt;=2.9),"Bersedia","Sangat Bersedia"))))</f>
        <v/>
      </c>
      <c r="D15" s="129" t="str">
        <f>IF($B15="","",IF(KD!AP19="","",IF(KD!AP19&lt;=1.9,"Kurang Bersedia",IF(AND(KD!AP19&gt;=2,KD!AP19&lt;=2.9),"Bersedia","Sangat Bersedia"))))</f>
        <v/>
      </c>
      <c r="E15" s="129" t="str">
        <f t="shared" si="1"/>
        <v/>
      </c>
      <c r="F15" s="130" t="str">
        <f t="shared" si="12"/>
        <v/>
      </c>
      <c r="G15" s="130" t="str">
        <f t="shared" si="13"/>
        <v/>
      </c>
      <c r="H15" s="237" t="str">
        <f>IF($B15="","",IF(PM!BB19="","",PM!BB19))</f>
        <v/>
      </c>
      <c r="I15" s="237" t="str">
        <f>IF($B15="","",IF(PI!CR19="","",PI!CR19))</f>
        <v/>
      </c>
      <c r="J15" s="129" t="str">
        <f t="shared" si="3"/>
        <v/>
      </c>
      <c r="K15" s="130" t="str">
        <f t="shared" si="4"/>
        <v/>
      </c>
      <c r="L15" s="130" t="str">
        <f t="shared" si="5"/>
        <v/>
      </c>
      <c r="M15" s="130" t="str">
        <f t="shared" si="6"/>
        <v/>
      </c>
      <c r="N15" s="130" t="str">
        <f t="shared" si="7"/>
        <v/>
      </c>
      <c r="O15" s="130" t="str">
        <f t="shared" si="8"/>
        <v/>
      </c>
      <c r="P15" s="130" t="str">
        <f t="shared" si="9"/>
        <v/>
      </c>
      <c r="Q15" s="237" t="str">
        <f>IF($B15="","",IF(BM!AX18="","",BM!AX18))</f>
        <v/>
      </c>
      <c r="R15" s="237" t="str">
        <f>IF($B15="","",IF(BI!AT18="","",BI!AT18))</f>
        <v/>
      </c>
      <c r="S15" s="237" t="str">
        <f>IF($B15="","",IF(SA!AR18="","",SA!AR18))</f>
        <v/>
      </c>
      <c r="T15" s="237" t="str">
        <f>IF($B15="","",IF(MA!CV19="","",MA!CV19))</f>
        <v/>
      </c>
      <c r="U15" s="237" t="str">
        <f>IF($B15="","",IF(KE!AN18="","",KE!AN18))</f>
        <v/>
      </c>
      <c r="V15" s="237" t="str">
        <f>IF($B15="","",IF(KM!AP19="","",KM!AP19))</f>
        <v/>
      </c>
      <c r="W15" s="234" t="e">
        <f t="shared" si="10"/>
        <v>#VALUE!</v>
      </c>
      <c r="X15" s="57" t="e">
        <f t="shared" si="11"/>
        <v>#VALUE!</v>
      </c>
    </row>
    <row r="16" spans="1:26">
      <c r="A16" s="187">
        <v>12</v>
      </c>
      <c r="B16" s="188" t="str">
        <f>IF('MAKLUMAT MURID'!F24="5+",'MAKLUMAT MURID'!B24:C24,"")</f>
        <v/>
      </c>
      <c r="C16" s="129" t="str">
        <f>IF($B16="","",IF(FK!BX20="","",IF(FK!BX20&lt;=1.9,"Kurang Bersedia",IF(AND(FK!BX20&gt;=2,FK!BX20&lt;=2.9),"Bersedia","Sangat Bersedia"))))</f>
        <v/>
      </c>
      <c r="D16" s="129" t="str">
        <f>IF($B16="","",IF(KD!AP20="","",IF(KD!AP20&lt;=1.9,"Kurang Bersedia",IF(AND(KD!AP20&gt;=2,KD!AP20&lt;=2.9),"Bersedia","Sangat Bersedia"))))</f>
        <v/>
      </c>
      <c r="E16" s="129" t="str">
        <f>IF(SUM(H16:I16)=0,"",IF(AND(AVERAGE(H16:I16)&lt;=1.9),"Kurang Bersedia",IF(AND(AVERAGE(H16:I16)&gt;=2,AVERAGE(H16:I16)&lt;=2.9),"Bersedia","Sangat Bersedia")))</f>
        <v/>
      </c>
      <c r="F16" s="130" t="str">
        <f t="shared" si="12"/>
        <v/>
      </c>
      <c r="G16" s="130" t="str">
        <f t="shared" si="13"/>
        <v/>
      </c>
      <c r="H16" s="237" t="str">
        <f>IF($B16="","",IF(PM!BB20="","",PM!BB20))</f>
        <v/>
      </c>
      <c r="I16" s="237" t="str">
        <f>IF($B16="","",IF(PI!CR20="","",PI!CR20))</f>
        <v/>
      </c>
      <c r="J16" s="129" t="str">
        <f t="shared" si="3"/>
        <v/>
      </c>
      <c r="K16" s="130" t="str">
        <f t="shared" si="4"/>
        <v/>
      </c>
      <c r="L16" s="130" t="str">
        <f t="shared" si="5"/>
        <v/>
      </c>
      <c r="M16" s="130" t="str">
        <f t="shared" si="6"/>
        <v/>
      </c>
      <c r="N16" s="130" t="str">
        <f t="shared" si="7"/>
        <v/>
      </c>
      <c r="O16" s="130" t="str">
        <f t="shared" si="8"/>
        <v/>
      </c>
      <c r="P16" s="130" t="str">
        <f t="shared" si="9"/>
        <v/>
      </c>
      <c r="Q16" s="237" t="str">
        <f>IF($B16="","",IF(BM!AX19="","",BM!AX19))</f>
        <v/>
      </c>
      <c r="R16" s="237" t="str">
        <f>IF($B16="","",IF(BI!AT19="","",BI!AT19))</f>
        <v/>
      </c>
      <c r="S16" s="237" t="str">
        <f>IF($B16="","",IF(SA!AR19="","",SA!AR19))</f>
        <v/>
      </c>
      <c r="T16" s="237" t="str">
        <f>IF($B16="","",IF(MA!CV20="","",MA!CV20))</f>
        <v/>
      </c>
      <c r="U16" s="237" t="str">
        <f>IF($B16="","",IF(KE!AN19="","",KE!AN19))</f>
        <v/>
      </c>
      <c r="V16" s="237" t="str">
        <f>IF($B16="","",IF(KM!AP20="","",KM!AP20))</f>
        <v/>
      </c>
      <c r="W16" s="234" t="e">
        <f t="shared" si="10"/>
        <v>#VALUE!</v>
      </c>
      <c r="X16" s="57" t="e">
        <f t="shared" si="11"/>
        <v>#VALUE!</v>
      </c>
    </row>
    <row r="17" spans="1:24">
      <c r="A17" s="187">
        <v>13</v>
      </c>
      <c r="B17" s="188" t="str">
        <f>IF('MAKLUMAT MURID'!F25="5+",'MAKLUMAT MURID'!B25:C25,"")</f>
        <v/>
      </c>
      <c r="C17" s="129" t="str">
        <f>IF($B17="","",IF(FK!BX21="","",IF(FK!BX21&lt;=1.9,"Kurang Bersedia",IF(AND(FK!BX21&gt;=2,FK!BX21&lt;=2.9),"Bersedia","Sangat Bersedia"))))</f>
        <v/>
      </c>
      <c r="D17" s="129" t="str">
        <f>IF($B17="","",IF(KD!AP21="","",IF(KD!AP21&lt;=1.9,"Kurang Bersedia",IF(AND(KD!AP21&gt;=2,KD!AP21&lt;=2.9),"Bersedia","Sangat Bersedia"))))</f>
        <v/>
      </c>
      <c r="E17" s="129" t="str">
        <f t="shared" si="1"/>
        <v/>
      </c>
      <c r="F17" s="130" t="str">
        <f t="shared" si="12"/>
        <v/>
      </c>
      <c r="G17" s="130" t="str">
        <f t="shared" si="13"/>
        <v/>
      </c>
      <c r="H17" s="237" t="str">
        <f>IF($B17="","",IF(PM!BB21="","",PM!BB21))</f>
        <v/>
      </c>
      <c r="I17" s="237" t="str">
        <f>IF($B17="","",IF(PI!CR21="","",PI!CR21))</f>
        <v/>
      </c>
      <c r="J17" s="129" t="str">
        <f t="shared" si="3"/>
        <v/>
      </c>
      <c r="K17" s="130" t="str">
        <f t="shared" si="4"/>
        <v/>
      </c>
      <c r="L17" s="130" t="str">
        <f t="shared" si="5"/>
        <v/>
      </c>
      <c r="M17" s="130" t="str">
        <f t="shared" si="6"/>
        <v/>
      </c>
      <c r="N17" s="130" t="str">
        <f t="shared" si="7"/>
        <v/>
      </c>
      <c r="O17" s="130" t="str">
        <f t="shared" si="8"/>
        <v/>
      </c>
      <c r="P17" s="130" t="str">
        <f t="shared" si="9"/>
        <v/>
      </c>
      <c r="Q17" s="237" t="str">
        <f>IF($B17="","",IF(BM!AX20="","",BM!AX20))</f>
        <v/>
      </c>
      <c r="R17" s="237" t="str">
        <f>IF($B17="","",IF(BI!AT20="","",BI!AT20))</f>
        <v/>
      </c>
      <c r="S17" s="237" t="str">
        <f>IF($B17="","",IF(SA!AR20="","",SA!AR20))</f>
        <v/>
      </c>
      <c r="T17" s="237" t="str">
        <f>IF($B17="","",IF(MA!CV21="","",MA!CV21))</f>
        <v/>
      </c>
      <c r="U17" s="237" t="str">
        <f>IF($B17="","",IF(KE!AN20="","",KE!AN20))</f>
        <v/>
      </c>
      <c r="V17" s="237" t="str">
        <f>IF($B17="","",IF(KM!AP21="","",KM!AP21))</f>
        <v/>
      </c>
      <c r="W17" s="234" t="e">
        <f t="shared" si="10"/>
        <v>#VALUE!</v>
      </c>
      <c r="X17" s="57" t="e">
        <f t="shared" si="11"/>
        <v>#VALUE!</v>
      </c>
    </row>
    <row r="18" spans="1:24">
      <c r="A18" s="187">
        <v>14</v>
      </c>
      <c r="B18" s="188" t="str">
        <f>IF('MAKLUMAT MURID'!F26="5+",'MAKLUMAT MURID'!B26:C26,"")</f>
        <v/>
      </c>
      <c r="C18" s="129" t="str">
        <f>IF($B18="","",IF(FK!BX22="","",IF(FK!BX22&lt;=1.9,"Kurang Bersedia",IF(AND(FK!BX22&gt;=2,FK!BX22&lt;=2.9),"Bersedia","Sangat Bersedia"))))</f>
        <v/>
      </c>
      <c r="D18" s="129" t="str">
        <f>IF($B18="","",IF(KD!AP22="","",IF(KD!AP22&lt;=1.9,"Kurang Bersedia",IF(AND(KD!AP22&gt;=2,KD!AP22&lt;=2.9),"Bersedia","Sangat Bersedia"))))</f>
        <v/>
      </c>
      <c r="E18" s="129" t="str">
        <f t="shared" si="1"/>
        <v/>
      </c>
      <c r="F18" s="130" t="str">
        <f t="shared" si="12"/>
        <v/>
      </c>
      <c r="G18" s="130" t="str">
        <f t="shared" si="13"/>
        <v/>
      </c>
      <c r="H18" s="237" t="str">
        <f>IF($B18="","",IF(PM!BB22="","",PM!BB22))</f>
        <v/>
      </c>
      <c r="I18" s="237" t="str">
        <f>IF($B18="","",IF(PI!CR22="","",PI!CR22))</f>
        <v/>
      </c>
      <c r="J18" s="129" t="str">
        <f t="shared" si="3"/>
        <v/>
      </c>
      <c r="K18" s="130" t="str">
        <f t="shared" si="4"/>
        <v/>
      </c>
      <c r="L18" s="130" t="str">
        <f t="shared" si="5"/>
        <v/>
      </c>
      <c r="M18" s="130" t="str">
        <f t="shared" si="6"/>
        <v/>
      </c>
      <c r="N18" s="130" t="str">
        <f t="shared" si="7"/>
        <v/>
      </c>
      <c r="O18" s="130" t="str">
        <f t="shared" si="8"/>
        <v/>
      </c>
      <c r="P18" s="130" t="str">
        <f t="shared" si="9"/>
        <v/>
      </c>
      <c r="Q18" s="237" t="str">
        <f>IF($B18="","",IF(BM!AX21="","",BM!AX21))</f>
        <v/>
      </c>
      <c r="R18" s="237" t="str">
        <f>IF($B18="","",IF(BI!AT21="","",BI!AT21))</f>
        <v/>
      </c>
      <c r="S18" s="237" t="str">
        <f>IF($B18="","",IF(SA!AR21="","",SA!AR21))</f>
        <v/>
      </c>
      <c r="T18" s="237" t="str">
        <f>IF($B18="","",IF(MA!CV22="","",MA!CV22))</f>
        <v/>
      </c>
      <c r="U18" s="237" t="str">
        <f>IF($B18="","",IF(KE!AN21="","",KE!AN21))</f>
        <v/>
      </c>
      <c r="V18" s="237" t="str">
        <f>IF($B18="","",IF(KM!AP22="","",KM!AP22))</f>
        <v/>
      </c>
      <c r="W18" s="234" t="e">
        <f t="shared" si="10"/>
        <v>#VALUE!</v>
      </c>
      <c r="X18" s="57" t="e">
        <f t="shared" si="11"/>
        <v>#VALUE!</v>
      </c>
    </row>
    <row r="19" spans="1:24">
      <c r="A19" s="187">
        <v>15</v>
      </c>
      <c r="B19" s="188" t="str">
        <f>IF('MAKLUMAT MURID'!F27="5+",'MAKLUMAT MURID'!B27:C27,"")</f>
        <v/>
      </c>
      <c r="C19" s="129" t="str">
        <f>IF($B19="","",IF(FK!BX23="","",IF(FK!BX23&lt;=1.9,"Kurang Bersedia",IF(AND(FK!BX23&gt;=2,FK!BX23&lt;=2.9),"Bersedia","Sangat Bersedia"))))</f>
        <v/>
      </c>
      <c r="D19" s="129" t="str">
        <f>IF($B19="","",IF(KD!AP23="","",IF(KD!AP23&lt;=1.9,"Kurang Bersedia",IF(AND(KD!AP23&gt;=2,KD!AP23&lt;=2.9),"Bersedia","Sangat Bersedia"))))</f>
        <v/>
      </c>
      <c r="E19" s="129" t="str">
        <f t="shared" si="1"/>
        <v/>
      </c>
      <c r="F19" s="130" t="str">
        <f t="shared" si="12"/>
        <v/>
      </c>
      <c r="G19" s="130" t="str">
        <f t="shared" si="13"/>
        <v/>
      </c>
      <c r="H19" s="237" t="str">
        <f>IF($B19="","",IF(PM!BB23="","",PM!BB23))</f>
        <v/>
      </c>
      <c r="I19" s="237" t="str">
        <f>IF($B19="","",IF(PI!CR23="","",PI!CR23))</f>
        <v/>
      </c>
      <c r="J19" s="129" t="str">
        <f t="shared" si="3"/>
        <v/>
      </c>
      <c r="K19" s="130" t="str">
        <f t="shared" si="4"/>
        <v/>
      </c>
      <c r="L19" s="130" t="str">
        <f t="shared" si="5"/>
        <v/>
      </c>
      <c r="M19" s="130" t="str">
        <f t="shared" si="6"/>
        <v/>
      </c>
      <c r="N19" s="130" t="str">
        <f t="shared" si="7"/>
        <v/>
      </c>
      <c r="O19" s="130" t="str">
        <f t="shared" si="8"/>
        <v/>
      </c>
      <c r="P19" s="130" t="str">
        <f t="shared" si="9"/>
        <v/>
      </c>
      <c r="Q19" s="237" t="str">
        <f>IF($B19="","",IF(BM!AX22="","",BM!AX22))</f>
        <v/>
      </c>
      <c r="R19" s="237" t="str">
        <f>IF($B19="","",IF(BI!AT22="","",BI!AT22))</f>
        <v/>
      </c>
      <c r="S19" s="237" t="str">
        <f>IF($B19="","",IF(SA!AR22="","",SA!AR22))</f>
        <v/>
      </c>
      <c r="T19" s="237" t="str">
        <f>IF($B19="","",IF(MA!CV23="","",MA!CV23))</f>
        <v/>
      </c>
      <c r="U19" s="237" t="str">
        <f>IF($B19="","",IF(KE!AN22="","",KE!AN22))</f>
        <v/>
      </c>
      <c r="V19" s="237" t="str">
        <f>IF($B19="","",IF(KM!AP23="","",KM!AP23))</f>
        <v/>
      </c>
      <c r="W19" s="234" t="e">
        <f t="shared" si="10"/>
        <v>#VALUE!</v>
      </c>
      <c r="X19" s="57" t="e">
        <f t="shared" si="11"/>
        <v>#VALUE!</v>
      </c>
    </row>
    <row r="20" spans="1:24">
      <c r="A20" s="187">
        <v>16</v>
      </c>
      <c r="B20" s="188" t="str">
        <f>IF('MAKLUMAT MURID'!F28="5+",'MAKLUMAT MURID'!B28:C28,"")</f>
        <v/>
      </c>
      <c r="C20" s="129" t="str">
        <f>IF($B20="","",IF(FK!BX24="","",IF(FK!BX24&lt;=1.9,"Kurang Bersedia",IF(AND(FK!BX24&gt;=2,FK!BX24&lt;=2.9),"Bersedia","Sangat Bersedia"))))</f>
        <v/>
      </c>
      <c r="D20" s="129" t="str">
        <f>IF($B20="","",IF(KD!AP24="","",IF(KD!AP24&lt;=1.9,"Kurang Bersedia",IF(AND(KD!AP24&gt;=2,KD!AP24&lt;=2.9),"Bersedia","Sangat Bersedia"))))</f>
        <v/>
      </c>
      <c r="E20" s="129" t="str">
        <f t="shared" si="1"/>
        <v/>
      </c>
      <c r="F20" s="130" t="str">
        <f t="shared" si="12"/>
        <v/>
      </c>
      <c r="G20" s="130" t="str">
        <f t="shared" si="13"/>
        <v/>
      </c>
      <c r="H20" s="237" t="str">
        <f>IF($B20="","",IF(PM!BB24="","",PM!BB24))</f>
        <v/>
      </c>
      <c r="I20" s="237" t="str">
        <f>IF($B20="","",IF(PI!CR24="","",PI!CR24))</f>
        <v/>
      </c>
      <c r="J20" s="129" t="str">
        <f t="shared" si="3"/>
        <v/>
      </c>
      <c r="K20" s="130" t="str">
        <f t="shared" si="4"/>
        <v/>
      </c>
      <c r="L20" s="130" t="str">
        <f t="shared" si="5"/>
        <v/>
      </c>
      <c r="M20" s="130" t="str">
        <f t="shared" si="6"/>
        <v/>
      </c>
      <c r="N20" s="130" t="str">
        <f t="shared" si="7"/>
        <v/>
      </c>
      <c r="O20" s="130" t="str">
        <f t="shared" si="8"/>
        <v/>
      </c>
      <c r="P20" s="130" t="str">
        <f t="shared" si="9"/>
        <v/>
      </c>
      <c r="Q20" s="237" t="str">
        <f>IF($B20="","",IF(BM!AX23="","",BM!AX23))</f>
        <v/>
      </c>
      <c r="R20" s="237" t="str">
        <f>IF($B20="","",IF(BI!AT23="","",BI!AT23))</f>
        <v/>
      </c>
      <c r="S20" s="237" t="str">
        <f>IF($B20="","",IF(SA!AR23="","",SA!AR23))</f>
        <v/>
      </c>
      <c r="T20" s="237" t="str">
        <f>IF($B20="","",IF(MA!CV24="","",MA!CV24))</f>
        <v/>
      </c>
      <c r="U20" s="237" t="str">
        <f>IF($B20="","",IF(KE!AN23="","",KE!AN23))</f>
        <v/>
      </c>
      <c r="V20" s="237" t="str">
        <f>IF($B20="","",IF(KM!AP24="","",KM!AP24))</f>
        <v/>
      </c>
      <c r="W20" s="234" t="e">
        <f t="shared" si="10"/>
        <v>#VALUE!</v>
      </c>
      <c r="X20" s="57" t="e">
        <f t="shared" si="11"/>
        <v>#VALUE!</v>
      </c>
    </row>
    <row r="21" spans="1:24">
      <c r="A21" s="187">
        <v>17</v>
      </c>
      <c r="B21" s="188" t="str">
        <f>IF('MAKLUMAT MURID'!F29="5+",'MAKLUMAT MURID'!B29:C29,"")</f>
        <v/>
      </c>
      <c r="C21" s="129" t="str">
        <f>IF($B21="","",IF(FK!BX25="","",IF(FK!BX25&lt;=1.9,"Kurang Bersedia",IF(AND(FK!BX25&gt;=2,FK!BX25&lt;=2.9),"Bersedia","Sangat Bersedia"))))</f>
        <v/>
      </c>
      <c r="D21" s="129" t="str">
        <f>IF($B21="","",IF(KD!AP25="","",IF(KD!AP25&lt;=1.9,"Kurang Bersedia",IF(AND(KD!AP25&gt;=2,KD!AP25&lt;=2.9),"Bersedia","Sangat Bersedia"))))</f>
        <v/>
      </c>
      <c r="E21" s="129" t="str">
        <f t="shared" si="1"/>
        <v/>
      </c>
      <c r="F21" s="130" t="str">
        <f t="shared" si="12"/>
        <v/>
      </c>
      <c r="G21" s="130" t="str">
        <f t="shared" si="13"/>
        <v/>
      </c>
      <c r="H21" s="237" t="str">
        <f>IF($B21="","",IF(PM!BB25="","",PM!BB25))</f>
        <v/>
      </c>
      <c r="I21" s="237" t="str">
        <f>IF($B21="","",IF(PI!CR25="","",PI!CR25))</f>
        <v/>
      </c>
      <c r="J21" s="129" t="str">
        <f t="shared" si="3"/>
        <v/>
      </c>
      <c r="K21" s="130" t="str">
        <f t="shared" si="4"/>
        <v/>
      </c>
      <c r="L21" s="130" t="str">
        <f t="shared" si="5"/>
        <v/>
      </c>
      <c r="M21" s="130" t="str">
        <f t="shared" si="6"/>
        <v/>
      </c>
      <c r="N21" s="130" t="str">
        <f t="shared" si="7"/>
        <v/>
      </c>
      <c r="O21" s="130" t="str">
        <f t="shared" si="8"/>
        <v/>
      </c>
      <c r="P21" s="130" t="str">
        <f t="shared" si="9"/>
        <v/>
      </c>
      <c r="Q21" s="237" t="str">
        <f>IF($B21="","",IF(BM!AX24="","",BM!AX24))</f>
        <v/>
      </c>
      <c r="R21" s="237" t="str">
        <f>IF($B21="","",IF(BI!AT24="","",BI!AT24))</f>
        <v/>
      </c>
      <c r="S21" s="237" t="str">
        <f>IF($B21="","",IF(SA!AR24="","",SA!AR24))</f>
        <v/>
      </c>
      <c r="T21" s="237" t="str">
        <f>IF($B21="","",IF(MA!CV25="","",MA!CV25))</f>
        <v/>
      </c>
      <c r="U21" s="237" t="str">
        <f>IF($B21="","",IF(KE!AN24="","",KE!AN24))</f>
        <v/>
      </c>
      <c r="V21" s="237" t="str">
        <f>IF($B21="","",IF(KM!AP25="","",KM!AP25))</f>
        <v/>
      </c>
      <c r="W21" s="234" t="e">
        <f t="shared" si="10"/>
        <v>#VALUE!</v>
      </c>
      <c r="X21" s="279" t="e">
        <f t="shared" si="11"/>
        <v>#VALUE!</v>
      </c>
    </row>
    <row r="22" spans="1:24">
      <c r="A22" s="187">
        <v>18</v>
      </c>
      <c r="B22" s="188" t="str">
        <f>IF('MAKLUMAT MURID'!F30="5+",'MAKLUMAT MURID'!B30:C30,"")</f>
        <v/>
      </c>
      <c r="C22" s="129" t="str">
        <f>IF($B22="","",IF(FK!BX26="","",IF(FK!BX26&lt;=1.9,"Kurang Bersedia",IF(AND(FK!BX26&gt;=2,FK!BX26&lt;=2.9),"Bersedia","Sangat Bersedia"))))</f>
        <v/>
      </c>
      <c r="D22" s="129" t="str">
        <f>IF($B22="","",IF(KD!AP26="","",IF(KD!AP26&lt;=1.9,"Kurang Bersedia",IF(AND(KD!AP26&gt;=2,KD!AP26&lt;=2.9),"Bersedia","Sangat Bersedia"))))</f>
        <v/>
      </c>
      <c r="E22" s="129" t="str">
        <f t="shared" si="1"/>
        <v/>
      </c>
      <c r="F22" s="130" t="str">
        <f t="shared" si="12"/>
        <v/>
      </c>
      <c r="G22" s="130" t="str">
        <f t="shared" si="13"/>
        <v/>
      </c>
      <c r="H22" s="237" t="str">
        <f>IF($B22="","",IF(PM!BB26="","",PM!BB26))</f>
        <v/>
      </c>
      <c r="I22" s="237" t="str">
        <f>IF($B22="","",IF(PI!CR26="","",PI!CR26))</f>
        <v/>
      </c>
      <c r="J22" s="129" t="str">
        <f t="shared" si="3"/>
        <v/>
      </c>
      <c r="K22" s="130" t="str">
        <f t="shared" si="4"/>
        <v/>
      </c>
      <c r="L22" s="130" t="str">
        <f t="shared" si="5"/>
        <v/>
      </c>
      <c r="M22" s="130" t="str">
        <f t="shared" si="6"/>
        <v/>
      </c>
      <c r="N22" s="130" t="str">
        <f t="shared" si="7"/>
        <v/>
      </c>
      <c r="O22" s="130" t="str">
        <f t="shared" si="8"/>
        <v/>
      </c>
      <c r="P22" s="130" t="str">
        <f t="shared" si="9"/>
        <v/>
      </c>
      <c r="Q22" s="237" t="str">
        <f>IF($B22="","",IF(BM!AX25="","",BM!AX25))</f>
        <v/>
      </c>
      <c r="R22" s="237" t="str">
        <f>IF($B22="","",IF(BI!AT25="","",BI!AT25))</f>
        <v/>
      </c>
      <c r="S22" s="237" t="str">
        <f>IF($B22="","",IF(SA!AR25="","",SA!AR25))</f>
        <v/>
      </c>
      <c r="T22" s="237" t="str">
        <f>IF($B22="","",IF(MA!CV26="","",MA!CV26))</f>
        <v/>
      </c>
      <c r="U22" s="237" t="str">
        <f>IF($B22="","",IF(KE!AN25="","",KE!AN25))</f>
        <v/>
      </c>
      <c r="V22" s="237" t="str">
        <f>IF($B22="","",IF(KM!AP26="","",KM!AP26))</f>
        <v/>
      </c>
      <c r="W22" s="234" t="e">
        <f t="shared" si="10"/>
        <v>#VALUE!</v>
      </c>
      <c r="X22" s="279" t="e">
        <f t="shared" si="11"/>
        <v>#VALUE!</v>
      </c>
    </row>
    <row r="23" spans="1:24">
      <c r="A23" s="187">
        <v>19</v>
      </c>
      <c r="B23" s="188" t="str">
        <f>IF('MAKLUMAT MURID'!F31="5+",'MAKLUMAT MURID'!B31:C31,"")</f>
        <v/>
      </c>
      <c r="C23" s="129" t="str">
        <f>IF($B23="","",IF(FK!BX27="","",IF(FK!BX27&lt;=1.9,"Kurang Bersedia",IF(AND(FK!BX27&gt;=2,FK!BX27&lt;=2.9),"Bersedia","Sangat Bersedia"))))</f>
        <v/>
      </c>
      <c r="D23" s="129" t="str">
        <f>IF($B23="","",IF(KD!AP27="","",IF(KD!AP27&lt;=1.9,"Kurang Bersedia",IF(AND(KD!AP27&gt;=2,KD!AP27&lt;=2.9),"Bersedia","Sangat Bersedia"))))</f>
        <v/>
      </c>
      <c r="E23" s="129" t="str">
        <f t="shared" si="1"/>
        <v/>
      </c>
      <c r="F23" s="130" t="str">
        <f t="shared" si="12"/>
        <v/>
      </c>
      <c r="G23" s="130" t="str">
        <f t="shared" si="13"/>
        <v/>
      </c>
      <c r="H23" s="237" t="str">
        <f>IF($B23="","",IF(PM!BB27="","",PM!BB27))</f>
        <v/>
      </c>
      <c r="I23" s="237" t="str">
        <f>IF($B23="","",IF(PI!CR27="","",PI!CR27))</f>
        <v/>
      </c>
      <c r="J23" s="129" t="str">
        <f>IF(SUM(Q23:V23)=0,"",IF(AND(AVERAGE(Q23:V23)&lt;=1.5),"Kurang Bersedia",IF(AND(AVERAGE(Q23:V23)&gt;=1.6,AVERAGE(Q23:V23)&lt;=2.8),"Bersedia","Sangat Bersedia")))</f>
        <v/>
      </c>
      <c r="K23" s="130" t="str">
        <f t="shared" si="4"/>
        <v/>
      </c>
      <c r="L23" s="130" t="str">
        <f t="shared" si="5"/>
        <v/>
      </c>
      <c r="M23" s="130" t="str">
        <f t="shared" si="6"/>
        <v/>
      </c>
      <c r="N23" s="130" t="str">
        <f t="shared" si="7"/>
        <v/>
      </c>
      <c r="O23" s="130" t="str">
        <f t="shared" si="8"/>
        <v/>
      </c>
      <c r="P23" s="130" t="str">
        <f t="shared" si="9"/>
        <v/>
      </c>
      <c r="Q23" s="237" t="str">
        <f>IF($B23="","",IF(BM!AX26="","",BM!AX26))</f>
        <v/>
      </c>
      <c r="R23" s="237" t="str">
        <f>IF($B23="","",IF(BI!AT26="","",BI!AT26))</f>
        <v/>
      </c>
      <c r="S23" s="237" t="str">
        <f>IF($B23="","",IF(SA!AR26="","",SA!AR26))</f>
        <v/>
      </c>
      <c r="T23" s="237" t="str">
        <f>IF($B23="","",IF(MA!CV27="","",MA!CV27))</f>
        <v/>
      </c>
      <c r="U23" s="237" t="str">
        <f>IF($B23="","",IF(KE!AN26="","",KE!AN26))</f>
        <v/>
      </c>
      <c r="V23" s="237" t="str">
        <f>IF($B23="","",IF(KM!AP27="","",KM!AP27))</f>
        <v/>
      </c>
      <c r="W23" s="234" t="e">
        <f t="shared" si="10"/>
        <v>#VALUE!</v>
      </c>
      <c r="X23" s="279" t="e">
        <f t="shared" si="11"/>
        <v>#VALUE!</v>
      </c>
    </row>
    <row r="24" spans="1:24">
      <c r="A24" s="187">
        <v>20</v>
      </c>
      <c r="B24" s="188" t="str">
        <f>IF('MAKLUMAT MURID'!F32="5+",'MAKLUMAT MURID'!B32:C32,"")</f>
        <v/>
      </c>
      <c r="C24" s="129" t="str">
        <f>IF($B24="","",IF(FK!BX28="","",IF(FK!BX28&lt;=1.9,"Kurang Bersedia",IF(AND(FK!BX28&gt;=2,FK!BX28&lt;=2.9),"Bersedia","Sangat Bersedia"))))</f>
        <v/>
      </c>
      <c r="D24" s="129" t="str">
        <f>IF($B24="","",IF(KD!AP28="","",IF(KD!AP28&lt;=1.9,"Kurang Bersedia",IF(AND(KD!AP28&gt;=2,KD!AP28&lt;=2.9),"Bersedia","Sangat Bersedia"))))</f>
        <v/>
      </c>
      <c r="E24" s="129" t="str">
        <f t="shared" si="1"/>
        <v/>
      </c>
      <c r="F24" s="130" t="str">
        <f t="shared" si="12"/>
        <v/>
      </c>
      <c r="G24" s="130" t="str">
        <f t="shared" si="13"/>
        <v/>
      </c>
      <c r="H24" s="237" t="str">
        <f>IF($B24="","",IF(PM!BB28="","",PM!BB28))</f>
        <v/>
      </c>
      <c r="I24" s="237" t="str">
        <f>IF($B24="","",IF(PI!CR28="","",PI!CR28))</f>
        <v/>
      </c>
      <c r="J24" s="129" t="str">
        <f t="shared" si="3"/>
        <v/>
      </c>
      <c r="K24" s="130" t="str">
        <f t="shared" si="4"/>
        <v/>
      </c>
      <c r="L24" s="130" t="str">
        <f t="shared" si="5"/>
        <v/>
      </c>
      <c r="M24" s="130" t="str">
        <f t="shared" si="6"/>
        <v/>
      </c>
      <c r="N24" s="130" t="str">
        <f t="shared" si="7"/>
        <v/>
      </c>
      <c r="O24" s="130" t="str">
        <f t="shared" si="8"/>
        <v/>
      </c>
      <c r="P24" s="130" t="str">
        <f t="shared" si="9"/>
        <v/>
      </c>
      <c r="Q24" s="237" t="str">
        <f>IF($B24="","",IF(BM!AX27="","",BM!AX27))</f>
        <v/>
      </c>
      <c r="R24" s="237" t="str">
        <f>IF($B24="","",IF(BI!AT27="","",BI!AT27))</f>
        <v/>
      </c>
      <c r="S24" s="237" t="str">
        <f>IF($B24="","",IF(SA!AR27="","",SA!AR27))</f>
        <v/>
      </c>
      <c r="T24" s="237" t="str">
        <f>IF($B24="","",IF(MA!CV28="","",MA!CV28))</f>
        <v/>
      </c>
      <c r="U24" s="237" t="str">
        <f>IF($B24="","",IF(KE!AN27="","",KE!AN27))</f>
        <v/>
      </c>
      <c r="V24" s="237" t="str">
        <f>IF($B24="","",IF(KM!AP28="","",KM!AP28))</f>
        <v/>
      </c>
      <c r="W24" s="234" t="e">
        <f t="shared" si="10"/>
        <v>#VALUE!</v>
      </c>
      <c r="X24" s="279" t="e">
        <f t="shared" si="11"/>
        <v>#VALUE!</v>
      </c>
    </row>
    <row r="25" spans="1:24">
      <c r="A25" s="187">
        <v>21</v>
      </c>
      <c r="B25" s="188" t="str">
        <f>IF('MAKLUMAT MURID'!F33="5+",'MAKLUMAT MURID'!B33:C33,"")</f>
        <v/>
      </c>
      <c r="C25" s="129" t="str">
        <f>IF($B25="","",IF(FK!BX29="","",IF(FK!BX29&lt;=1.9,"Kurang Bersedia",IF(AND(FK!BX29&gt;=2,FK!BX29&lt;=2.9),"Bersedia","Sangat Bersedia"))))</f>
        <v/>
      </c>
      <c r="D25" s="129" t="str">
        <f>IF($B25="","",IF(KD!AP29="","",IF(KD!AP29&lt;=1.9,"Kurang Bersedia",IF(AND(KD!AP29&gt;=2,KD!AP29&lt;=2.9),"Bersedia","Sangat Bersedia"))))</f>
        <v/>
      </c>
      <c r="E25" s="129" t="str">
        <f t="shared" si="1"/>
        <v/>
      </c>
      <c r="F25" s="130" t="str">
        <f t="shared" si="12"/>
        <v/>
      </c>
      <c r="G25" s="130" t="str">
        <f t="shared" si="13"/>
        <v/>
      </c>
      <c r="H25" s="237" t="str">
        <f>IF($B25="","",IF(PM!BB29="","",PM!BB29))</f>
        <v/>
      </c>
      <c r="I25" s="237" t="str">
        <f>IF($B25="","",IF(PI!CR29="","",PI!CR29))</f>
        <v/>
      </c>
      <c r="J25" s="129" t="str">
        <f t="shared" si="3"/>
        <v/>
      </c>
      <c r="K25" s="130" t="str">
        <f t="shared" si="4"/>
        <v/>
      </c>
      <c r="L25" s="130" t="str">
        <f t="shared" si="5"/>
        <v/>
      </c>
      <c r="M25" s="130" t="str">
        <f t="shared" si="6"/>
        <v/>
      </c>
      <c r="N25" s="130" t="str">
        <f t="shared" si="7"/>
        <v/>
      </c>
      <c r="O25" s="130" t="str">
        <f t="shared" si="8"/>
        <v/>
      </c>
      <c r="P25" s="130" t="str">
        <f t="shared" si="9"/>
        <v/>
      </c>
      <c r="Q25" s="237" t="str">
        <f>IF($B25="","",IF(BM!AX28="","",BM!AX28))</f>
        <v/>
      </c>
      <c r="R25" s="237" t="str">
        <f>IF($B25="","",IF(BI!AT28="","",BI!AT28))</f>
        <v/>
      </c>
      <c r="S25" s="237" t="str">
        <f>IF($B25="","",IF(SA!AR28="","",SA!AR28))</f>
        <v/>
      </c>
      <c r="T25" s="237" t="str">
        <f>IF($B25="","",IF(MA!CV29="","",MA!CV29))</f>
        <v/>
      </c>
      <c r="U25" s="237" t="str">
        <f>IF($B25="","",IF(KE!AN28="","",KE!AN28))</f>
        <v/>
      </c>
      <c r="V25" s="237" t="str">
        <f>IF($B25="","",IF(KM!AP29="","",KM!AP29))</f>
        <v/>
      </c>
      <c r="W25" s="234" t="e">
        <f t="shared" si="10"/>
        <v>#VALUE!</v>
      </c>
      <c r="X25" s="279" t="e">
        <f t="shared" si="11"/>
        <v>#VALUE!</v>
      </c>
    </row>
    <row r="26" spans="1:24">
      <c r="A26" s="187">
        <v>22</v>
      </c>
      <c r="B26" s="188" t="str">
        <f>IF('MAKLUMAT MURID'!F34="5+",'MAKLUMAT MURID'!B34:C34,"")</f>
        <v/>
      </c>
      <c r="C26" s="129" t="str">
        <f>IF($B26="","",IF(FK!BX30="","",IF(FK!BX30&lt;=1.9,"Kurang Bersedia",IF(AND(FK!BX30&gt;=2,FK!BX30&lt;=2.9),"Bersedia","Sangat Bersedia"))))</f>
        <v/>
      </c>
      <c r="D26" s="129" t="str">
        <f>IF($B26="","",IF(KD!AP30="","",IF(KD!AP30&lt;=1.9,"Kurang Bersedia",IF(AND(KD!AP30&gt;=2,KD!AP30&lt;=2.9),"Bersedia","Sangat Bersedia"))))</f>
        <v/>
      </c>
      <c r="E26" s="129" t="str">
        <f>IF(SUM(H26:I26)=0,"",IF(AND(AVERAGE(H26:I26)&lt;=1.9),"Kurang Bersedia",IF(AND(AVERAGE(H26:I26)&gt;=2,AVERAGE(H26:I26)&lt;=2.9),"Bersedia","Sangat Bersedia")))</f>
        <v/>
      </c>
      <c r="F26" s="130" t="str">
        <f t="shared" si="12"/>
        <v/>
      </c>
      <c r="G26" s="130" t="str">
        <f t="shared" si="13"/>
        <v/>
      </c>
      <c r="H26" s="237" t="str">
        <f>IF($B26="","",IF(PM!BB30="","",PM!BB30))</f>
        <v/>
      </c>
      <c r="I26" s="237" t="str">
        <f>IF($B26="","",IF(PI!CR30="","",PI!CR30))</f>
        <v/>
      </c>
      <c r="J26" s="129" t="str">
        <f t="shared" si="3"/>
        <v/>
      </c>
      <c r="K26" s="130" t="str">
        <f t="shared" si="4"/>
        <v/>
      </c>
      <c r="L26" s="130" t="str">
        <f t="shared" si="5"/>
        <v/>
      </c>
      <c r="M26" s="130" t="str">
        <f t="shared" si="6"/>
        <v/>
      </c>
      <c r="N26" s="130" t="str">
        <f t="shared" si="7"/>
        <v/>
      </c>
      <c r="O26" s="130" t="str">
        <f t="shared" si="8"/>
        <v/>
      </c>
      <c r="P26" s="130" t="str">
        <f t="shared" si="9"/>
        <v/>
      </c>
      <c r="Q26" s="237" t="str">
        <f>IF($B26="","",IF(BM!AX29="","",BM!AX29))</f>
        <v/>
      </c>
      <c r="R26" s="237" t="str">
        <f>IF($B26="","",IF(BI!AT29="","",BI!AT29))</f>
        <v/>
      </c>
      <c r="S26" s="237" t="str">
        <f>IF($B26="","",IF(SA!AR29="","",SA!AR29))</f>
        <v/>
      </c>
      <c r="T26" s="237" t="str">
        <f>IF($B26="","",IF(MA!CV30="","",MA!CV30))</f>
        <v/>
      </c>
      <c r="U26" s="237" t="str">
        <f>IF($B26="","",IF(KE!AN29="","",KE!AN29))</f>
        <v/>
      </c>
      <c r="V26" s="237" t="str">
        <f>IF($B26="","",IF(KM!AP30="","",KM!AP30))</f>
        <v/>
      </c>
      <c r="W26" s="234" t="e">
        <f t="shared" si="10"/>
        <v>#VALUE!</v>
      </c>
      <c r="X26" s="279" t="e">
        <f t="shared" si="11"/>
        <v>#VALUE!</v>
      </c>
    </row>
    <row r="27" spans="1:24">
      <c r="A27" s="187">
        <v>23</v>
      </c>
      <c r="B27" s="188" t="str">
        <f>IF('MAKLUMAT MURID'!F35="5+",'MAKLUMAT MURID'!B35:C35,"")</f>
        <v/>
      </c>
      <c r="C27" s="129" t="str">
        <f>IF($B27="","",IF(FK!BX31="","",IF(FK!BX31&lt;=1.9,"Kurang Bersedia",IF(AND(FK!BX31&gt;=2,FK!BX31&lt;=2.9),"Bersedia","Sangat Bersedia"))))</f>
        <v/>
      </c>
      <c r="D27" s="129" t="str">
        <f>IF($B27="","",IF(KD!AP31="","",IF(KD!AP31&lt;=1.9,"Kurang Bersedia",IF(AND(KD!AP31&gt;=2,KD!AP31&lt;=2.9),"Bersedia","Sangat Bersedia"))))</f>
        <v/>
      </c>
      <c r="E27" s="129" t="str">
        <f t="shared" si="1"/>
        <v/>
      </c>
      <c r="F27" s="130" t="str">
        <f t="shared" si="12"/>
        <v/>
      </c>
      <c r="G27" s="130" t="str">
        <f t="shared" si="13"/>
        <v/>
      </c>
      <c r="H27" s="237" t="str">
        <f>IF($B27="","",IF(PM!BB31="","",PM!BB31))</f>
        <v/>
      </c>
      <c r="I27" s="237" t="str">
        <f>IF($B27="","",IF(PI!CR31="","",PI!CR31))</f>
        <v/>
      </c>
      <c r="J27" s="129" t="str">
        <f t="shared" si="3"/>
        <v/>
      </c>
      <c r="K27" s="130" t="str">
        <f t="shared" si="4"/>
        <v/>
      </c>
      <c r="L27" s="130" t="str">
        <f t="shared" si="5"/>
        <v/>
      </c>
      <c r="M27" s="130" t="str">
        <f t="shared" si="6"/>
        <v/>
      </c>
      <c r="N27" s="130" t="str">
        <f t="shared" si="7"/>
        <v/>
      </c>
      <c r="O27" s="130" t="str">
        <f t="shared" si="8"/>
        <v/>
      </c>
      <c r="P27" s="130" t="str">
        <f t="shared" si="9"/>
        <v/>
      </c>
      <c r="Q27" s="237" t="str">
        <f>IF($B27="","",IF(BM!AX30="","",BM!AX30))</f>
        <v/>
      </c>
      <c r="R27" s="237" t="str">
        <f>IF($B27="","",IF(BI!AT30="","",BI!AT30))</f>
        <v/>
      </c>
      <c r="S27" s="237" t="str">
        <f>IF($B27="","",IF(SA!AR30="","",SA!AR30))</f>
        <v/>
      </c>
      <c r="T27" s="237" t="str">
        <f>IF($B27="","",IF(MA!CV31="","",MA!CV31))</f>
        <v/>
      </c>
      <c r="U27" s="237" t="str">
        <f>IF($B27="","",IF(KE!AN30="","",KE!AN30))</f>
        <v/>
      </c>
      <c r="V27" s="237" t="str">
        <f>IF($B27="","",IF(KM!AP31="","",KM!AP31))</f>
        <v/>
      </c>
      <c r="W27" s="234" t="e">
        <f t="shared" si="10"/>
        <v>#VALUE!</v>
      </c>
      <c r="X27" s="279" t="e">
        <f t="shared" si="11"/>
        <v>#VALUE!</v>
      </c>
    </row>
    <row r="28" spans="1:24">
      <c r="A28" s="187">
        <v>24</v>
      </c>
      <c r="B28" s="188" t="str">
        <f>IF('MAKLUMAT MURID'!F36="5+",'MAKLUMAT MURID'!B36:C36,"")</f>
        <v/>
      </c>
      <c r="C28" s="129" t="str">
        <f>IF($B28="","",IF(FK!BX32="","",IF(FK!BX32&lt;=1.9,"Kurang Bersedia",IF(AND(FK!BX32&gt;=2,FK!BX32&lt;=2.9),"Bersedia","Sangat Bersedia"))))</f>
        <v/>
      </c>
      <c r="D28" s="129" t="str">
        <f>IF($B28="","",IF(KD!AP32="","",IF(KD!AP32&lt;=1.9,"Kurang Bersedia",IF(AND(KD!AP32&gt;=2,KD!AP32&lt;=2.9),"Bersedia","Sangat Bersedia"))))</f>
        <v/>
      </c>
      <c r="E28" s="129" t="str">
        <f t="shared" si="1"/>
        <v/>
      </c>
      <c r="F28" s="130" t="str">
        <f t="shared" si="12"/>
        <v/>
      </c>
      <c r="G28" s="130" t="str">
        <f t="shared" si="13"/>
        <v/>
      </c>
      <c r="H28" s="237" t="str">
        <f>IF($B28="","",IF(PM!BB32="","",PM!BB32))</f>
        <v/>
      </c>
      <c r="I28" s="237" t="str">
        <f>IF($B28="","",IF(PI!CR32="","",PI!CR32))</f>
        <v/>
      </c>
      <c r="J28" s="129" t="str">
        <f t="shared" si="3"/>
        <v/>
      </c>
      <c r="K28" s="130" t="str">
        <f t="shared" si="4"/>
        <v/>
      </c>
      <c r="L28" s="130" t="str">
        <f t="shared" si="5"/>
        <v/>
      </c>
      <c r="M28" s="130" t="str">
        <f t="shared" si="6"/>
        <v/>
      </c>
      <c r="N28" s="130" t="str">
        <f t="shared" si="7"/>
        <v/>
      </c>
      <c r="O28" s="130" t="str">
        <f t="shared" si="8"/>
        <v/>
      </c>
      <c r="P28" s="130" t="str">
        <f t="shared" si="9"/>
        <v/>
      </c>
      <c r="Q28" s="237" t="str">
        <f>IF($B28="","",IF(BM!AX31="","",BM!AX31))</f>
        <v/>
      </c>
      <c r="R28" s="237" t="str">
        <f>IF($B28="","",IF(BI!AT31="","",BI!AT31))</f>
        <v/>
      </c>
      <c r="S28" s="237" t="str">
        <f>IF($B28="","",IF(SA!AR31="","",SA!AR31))</f>
        <v/>
      </c>
      <c r="T28" s="237" t="str">
        <f>IF($B28="","",IF(MA!CV32="","",MA!CV32))</f>
        <v/>
      </c>
      <c r="U28" s="237" t="str">
        <f>IF($B28="","",IF(KE!AN31="","",KE!AN31))</f>
        <v/>
      </c>
      <c r="V28" s="237" t="str">
        <f>IF($B28="","",IF(KM!AP32="","",KM!AP32))</f>
        <v/>
      </c>
      <c r="W28" s="234" t="e">
        <f t="shared" si="10"/>
        <v>#VALUE!</v>
      </c>
      <c r="X28" s="279" t="e">
        <f t="shared" si="11"/>
        <v>#VALUE!</v>
      </c>
    </row>
    <row r="29" spans="1:24">
      <c r="A29" s="187">
        <v>25</v>
      </c>
      <c r="B29" s="188" t="str">
        <f>IF('MAKLUMAT MURID'!F37="5+",'MAKLUMAT MURID'!B37:C37,"")</f>
        <v/>
      </c>
      <c r="C29" s="129" t="str">
        <f>IF($B29="","",IF(FK!BX33="","",IF(FK!BX33&lt;=1.9,"Kurang Bersedia",IF(AND(FK!BX33&gt;=2,FK!BX33&lt;=2.9),"Bersedia","Sangat Bersedia"))))</f>
        <v/>
      </c>
      <c r="D29" s="129" t="str">
        <f>IF($B29="","",IF(KD!AP33="","",IF(KD!AP33&lt;=1.9,"Kurang Bersedia",IF(AND(KD!AP33&gt;=2,KD!AP33&lt;=2.9),"Bersedia","Sangat Bersedia"))))</f>
        <v/>
      </c>
      <c r="E29" s="129" t="str">
        <f t="shared" si="1"/>
        <v/>
      </c>
      <c r="F29" s="130" t="str">
        <f t="shared" si="12"/>
        <v/>
      </c>
      <c r="G29" s="130" t="str">
        <f t="shared" si="13"/>
        <v/>
      </c>
      <c r="H29" s="237" t="str">
        <f>IF($B29="","",IF(PM!BB33="","",PM!BB33))</f>
        <v/>
      </c>
      <c r="I29" s="237" t="str">
        <f>IF($B29="","",IF(PI!CR33="","",PI!CR33))</f>
        <v/>
      </c>
      <c r="J29" s="129" t="str">
        <f t="shared" si="3"/>
        <v/>
      </c>
      <c r="K29" s="130" t="str">
        <f t="shared" si="4"/>
        <v/>
      </c>
      <c r="L29" s="130" t="str">
        <f t="shared" si="5"/>
        <v/>
      </c>
      <c r="M29" s="130" t="str">
        <f t="shared" si="6"/>
        <v/>
      </c>
      <c r="N29" s="130" t="str">
        <f t="shared" si="7"/>
        <v/>
      </c>
      <c r="O29" s="130" t="str">
        <f t="shared" si="8"/>
        <v/>
      </c>
      <c r="P29" s="130" t="str">
        <f t="shared" si="9"/>
        <v/>
      </c>
      <c r="Q29" s="237" t="str">
        <f>IF($B29="","",IF(BM!AX32="","",BM!AX32))</f>
        <v/>
      </c>
      <c r="R29" s="237" t="str">
        <f>IF($B29="","",IF(BI!AT32="","",BI!AT32))</f>
        <v/>
      </c>
      <c r="S29" s="237" t="str">
        <f>IF($B29="","",IF(SA!AR32="","",SA!AR32))</f>
        <v/>
      </c>
      <c r="T29" s="237" t="str">
        <f>IF($B29="","",IF(MA!CV33="","",MA!CV33))</f>
        <v/>
      </c>
      <c r="U29" s="237" t="str">
        <f>IF($B29="","",IF(KE!AN32="","",KE!AN32))</f>
        <v/>
      </c>
      <c r="V29" s="237" t="str">
        <f>IF($B29="","",IF(KM!AP33="","",KM!AP33))</f>
        <v/>
      </c>
      <c r="W29" s="234" t="e">
        <f t="shared" si="10"/>
        <v>#VALUE!</v>
      </c>
      <c r="X29" s="279" t="e">
        <f t="shared" si="11"/>
        <v>#VALUE!</v>
      </c>
    </row>
    <row r="30" spans="1:24">
      <c r="A30" s="187">
        <v>26</v>
      </c>
      <c r="B30" s="188" t="str">
        <f>IF('MAKLUMAT MURID'!F38="5+",'MAKLUMAT MURID'!B38:C38,"")</f>
        <v/>
      </c>
      <c r="C30" s="129" t="str">
        <f>IF($B30="","",IF(FK!BX34="","",IF(FK!BX34&lt;=1.9,"Kurang Bersedia",IF(AND(FK!BX34&gt;=2,FK!BX34&lt;=2.9),"Bersedia","Sangat Bersedia"))))</f>
        <v/>
      </c>
      <c r="D30" s="129" t="str">
        <f>IF($B30="","",IF(KD!AP34="","",IF(KD!AP34&lt;=1.9,"Kurang Bersedia",IF(AND(KD!AP34&gt;=2,KD!AP34&lt;=2.9),"Bersedia","Sangat Bersedia"))))</f>
        <v/>
      </c>
      <c r="E30" s="129" t="str">
        <f t="shared" si="1"/>
        <v/>
      </c>
      <c r="F30" s="130" t="str">
        <f t="shared" si="12"/>
        <v/>
      </c>
      <c r="G30" s="130" t="str">
        <f t="shared" si="13"/>
        <v/>
      </c>
      <c r="H30" s="237" t="str">
        <f>IF($B30="","",IF(PM!BB34="","",PM!BB34))</f>
        <v/>
      </c>
      <c r="I30" s="237" t="str">
        <f>IF($B30="","",IF(PI!CR34="","",PI!CR34))</f>
        <v/>
      </c>
      <c r="J30" s="129" t="str">
        <f t="shared" si="3"/>
        <v/>
      </c>
      <c r="K30" s="130" t="str">
        <f t="shared" si="4"/>
        <v/>
      </c>
      <c r="L30" s="130" t="str">
        <f t="shared" si="5"/>
        <v/>
      </c>
      <c r="M30" s="130" t="str">
        <f t="shared" si="6"/>
        <v/>
      </c>
      <c r="N30" s="130" t="str">
        <f t="shared" si="7"/>
        <v/>
      </c>
      <c r="O30" s="130" t="str">
        <f t="shared" si="8"/>
        <v/>
      </c>
      <c r="P30" s="130" t="str">
        <f t="shared" si="9"/>
        <v/>
      </c>
      <c r="Q30" s="237" t="str">
        <f>IF($B30="","",IF(BM!AX33="","",BM!AX33))</f>
        <v/>
      </c>
      <c r="R30" s="237" t="str">
        <f>IF($B30="","",IF(BI!AT33="","",BI!AT33))</f>
        <v/>
      </c>
      <c r="S30" s="237" t="str">
        <f>IF($B30="","",IF(SA!AR33="","",SA!AR33))</f>
        <v/>
      </c>
      <c r="T30" s="237" t="str">
        <f>IF($B30="","",IF(MA!CV34="","",MA!CV34))</f>
        <v/>
      </c>
      <c r="U30" s="237" t="str">
        <f>IF($B30="","",IF(KE!AN33="","",KE!AN33))</f>
        <v/>
      </c>
      <c r="V30" s="237" t="str">
        <f>IF($B30="","",IF(KM!AP34="","",KM!AP34))</f>
        <v/>
      </c>
      <c r="W30" s="234" t="e">
        <f t="shared" si="10"/>
        <v>#VALUE!</v>
      </c>
      <c r="X30" s="279" t="e">
        <f t="shared" si="11"/>
        <v>#VALUE!</v>
      </c>
    </row>
    <row r="31" spans="1:24">
      <c r="A31" s="187">
        <v>27</v>
      </c>
      <c r="B31" s="188" t="str">
        <f>IF('MAKLUMAT MURID'!F39="5+",'MAKLUMAT MURID'!B39:C39,"")</f>
        <v/>
      </c>
      <c r="C31" s="129" t="str">
        <f>IF($B31="","",IF(FK!BX35="","",IF(FK!BX35&lt;=1.9,"Kurang Bersedia",IF(AND(FK!BX35&gt;=2,FK!BX35&lt;=2.9),"Bersedia","Sangat Bersedia"))))</f>
        <v/>
      </c>
      <c r="D31" s="129" t="str">
        <f>IF($B31="","",IF(KD!AP35="","",IF(KD!AP35&lt;=1.9,"Kurang Bersedia",IF(AND(KD!AP35&gt;=2,KD!AP35&lt;=2.9),"Bersedia","Sangat Bersedia"))))</f>
        <v/>
      </c>
      <c r="E31" s="129" t="str">
        <f t="shared" si="1"/>
        <v/>
      </c>
      <c r="F31" s="130" t="str">
        <f t="shared" si="12"/>
        <v/>
      </c>
      <c r="G31" s="130" t="str">
        <f t="shared" si="13"/>
        <v/>
      </c>
      <c r="H31" s="237" t="str">
        <f>IF($B31="","",IF(PM!BB35="","",PM!BB35))</f>
        <v/>
      </c>
      <c r="I31" s="237" t="str">
        <f>IF($B31="","",IF(PI!CR35="","",PI!CR35))</f>
        <v/>
      </c>
      <c r="J31" s="129" t="str">
        <f t="shared" si="3"/>
        <v/>
      </c>
      <c r="K31" s="130" t="str">
        <f t="shared" si="4"/>
        <v/>
      </c>
      <c r="L31" s="130" t="str">
        <f t="shared" si="5"/>
        <v/>
      </c>
      <c r="M31" s="130" t="str">
        <f t="shared" si="6"/>
        <v/>
      </c>
      <c r="N31" s="130" t="str">
        <f t="shared" si="7"/>
        <v/>
      </c>
      <c r="O31" s="130" t="str">
        <f t="shared" si="8"/>
        <v/>
      </c>
      <c r="P31" s="130" t="str">
        <f t="shared" si="9"/>
        <v/>
      </c>
      <c r="Q31" s="237" t="str">
        <f>IF($B31="","",IF(BM!AX34="","",BM!AX34))</f>
        <v/>
      </c>
      <c r="R31" s="237" t="str">
        <f>IF($B31="","",IF(BI!AT34="","",BI!AT34))</f>
        <v/>
      </c>
      <c r="S31" s="237" t="str">
        <f>IF($B31="","",IF(SA!AR34="","",SA!AR34))</f>
        <v/>
      </c>
      <c r="T31" s="237" t="str">
        <f>IF($B31="","",IF(MA!CV35="","",MA!CV35))</f>
        <v/>
      </c>
      <c r="U31" s="237" t="str">
        <f>IF($B31="","",IF(KE!AN34="","",KE!AN34))</f>
        <v/>
      </c>
      <c r="V31" s="237" t="str">
        <f>IF($B31="","",IF(KM!AP35="","",KM!AP35))</f>
        <v/>
      </c>
      <c r="W31" s="234" t="e">
        <f t="shared" si="10"/>
        <v>#VALUE!</v>
      </c>
      <c r="X31" s="279" t="e">
        <f t="shared" si="11"/>
        <v>#VALUE!</v>
      </c>
    </row>
    <row r="32" spans="1:24">
      <c r="A32" s="187">
        <v>28</v>
      </c>
      <c r="B32" s="188" t="str">
        <f>IF('MAKLUMAT MURID'!F40="5+",'MAKLUMAT MURID'!B40:C40,"")</f>
        <v/>
      </c>
      <c r="C32" s="129" t="str">
        <f>IF($B32="","",IF(FK!BX36="","",IF(FK!BX36&lt;=1.9,"Kurang Bersedia",IF(AND(FK!BX36&gt;=2,FK!BX36&lt;=2.9),"Bersedia","Sangat Bersedia"))))</f>
        <v/>
      </c>
      <c r="D32" s="129" t="str">
        <f>IF($B32="","",IF(KD!AP36="","",IF(KD!AP36&lt;=1.9,"Kurang Bersedia",IF(AND(KD!AP36&gt;=2,KD!AP36&lt;=2.9),"Bersedia","Sangat Bersedia"))))</f>
        <v/>
      </c>
      <c r="E32" s="129" t="str">
        <f t="shared" si="1"/>
        <v/>
      </c>
      <c r="F32" s="130" t="str">
        <f t="shared" si="12"/>
        <v/>
      </c>
      <c r="G32" s="130" t="str">
        <f t="shared" si="13"/>
        <v/>
      </c>
      <c r="H32" s="237" t="str">
        <f>IF($B32="","",IF(PM!BB36="","",PM!BB36))</f>
        <v/>
      </c>
      <c r="I32" s="237" t="str">
        <f>IF($B32="","",IF(PI!CR36="","",PI!CR36))</f>
        <v/>
      </c>
      <c r="J32" s="129" t="str">
        <f t="shared" si="3"/>
        <v/>
      </c>
      <c r="K32" s="130" t="str">
        <f t="shared" si="4"/>
        <v/>
      </c>
      <c r="L32" s="130" t="str">
        <f t="shared" si="5"/>
        <v/>
      </c>
      <c r="M32" s="130" t="str">
        <f t="shared" si="6"/>
        <v/>
      </c>
      <c r="N32" s="130" t="str">
        <f t="shared" si="7"/>
        <v/>
      </c>
      <c r="O32" s="130" t="str">
        <f t="shared" si="8"/>
        <v/>
      </c>
      <c r="P32" s="130" t="str">
        <f t="shared" si="9"/>
        <v/>
      </c>
      <c r="Q32" s="237" t="str">
        <f>IF($B32="","",IF(BM!AX35="","",BM!AX35))</f>
        <v/>
      </c>
      <c r="R32" s="237" t="str">
        <f>IF($B32="","",IF(BI!AT35="","",BI!AT35))</f>
        <v/>
      </c>
      <c r="S32" s="237" t="str">
        <f>IF($B32="","",IF(SA!AR35="","",SA!AR35))</f>
        <v/>
      </c>
      <c r="T32" s="237" t="str">
        <f>IF($B32="","",IF(MA!CV36="","",MA!CV36))</f>
        <v/>
      </c>
      <c r="U32" s="237" t="str">
        <f>IF($B32="","",IF(KE!AN35="","",KE!AN35))</f>
        <v/>
      </c>
      <c r="V32" s="237" t="str">
        <f>IF($B32="","",IF(KM!AP36="","",KM!AP36))</f>
        <v/>
      </c>
      <c r="W32" s="234" t="e">
        <f t="shared" si="10"/>
        <v>#VALUE!</v>
      </c>
      <c r="X32" s="279" t="e">
        <f t="shared" si="11"/>
        <v>#VALUE!</v>
      </c>
    </row>
    <row r="33" spans="1:24">
      <c r="A33" s="187">
        <v>29</v>
      </c>
      <c r="B33" s="188" t="str">
        <f>IF('MAKLUMAT MURID'!F41="5+",'MAKLUMAT MURID'!B41:C41,"")</f>
        <v/>
      </c>
      <c r="C33" s="129" t="str">
        <f>IF($B33="","",IF(FK!BX37="","",IF(FK!BX37&lt;=1.9,"Kurang Bersedia",IF(AND(FK!BX37&gt;=2,FK!BX37&lt;=2.9),"Bersedia","Sangat Bersedia"))))</f>
        <v/>
      </c>
      <c r="D33" s="129" t="str">
        <f>IF($B33="","",IF(KD!AP37="","",IF(KD!AP37&lt;=1.9,"Kurang Bersedia",IF(AND(KD!AP37&gt;=2,KD!AP37&lt;=2.9),"Bersedia","Sangat Bersedia"))))</f>
        <v/>
      </c>
      <c r="E33" s="129" t="str">
        <f t="shared" si="1"/>
        <v/>
      </c>
      <c r="F33" s="130" t="str">
        <f t="shared" si="12"/>
        <v/>
      </c>
      <c r="G33" s="130" t="str">
        <f t="shared" si="13"/>
        <v/>
      </c>
      <c r="H33" s="237" t="str">
        <f>IF($B33="","",IF(PM!BB37="","",PM!BB37))</f>
        <v/>
      </c>
      <c r="I33" s="237" t="str">
        <f>IF($B33="","",IF(PI!CR37="","",PI!CR37))</f>
        <v/>
      </c>
      <c r="J33" s="129" t="str">
        <f t="shared" si="3"/>
        <v/>
      </c>
      <c r="K33" s="130" t="str">
        <f t="shared" si="4"/>
        <v/>
      </c>
      <c r="L33" s="130" t="str">
        <f t="shared" si="5"/>
        <v/>
      </c>
      <c r="M33" s="130" t="str">
        <f t="shared" si="6"/>
        <v/>
      </c>
      <c r="N33" s="130" t="str">
        <f t="shared" si="7"/>
        <v/>
      </c>
      <c r="O33" s="130" t="str">
        <f t="shared" si="8"/>
        <v/>
      </c>
      <c r="P33" s="130" t="str">
        <f t="shared" si="9"/>
        <v/>
      </c>
      <c r="Q33" s="237" t="str">
        <f>IF($B33="","",IF(BM!AX36="","",BM!AX36))</f>
        <v/>
      </c>
      <c r="R33" s="237" t="str">
        <f>IF($B33="","",IF(BI!AT36="","",BI!AT36))</f>
        <v/>
      </c>
      <c r="S33" s="237" t="str">
        <f>IF($B33="","",IF(SA!AR36="","",SA!AR36))</f>
        <v/>
      </c>
      <c r="T33" s="237" t="str">
        <f>IF($B33="","",IF(MA!CV37="","",MA!CV37))</f>
        <v/>
      </c>
      <c r="U33" s="237" t="str">
        <f>IF($B33="","",IF(KE!AN36="","",KE!AN36))</f>
        <v/>
      </c>
      <c r="V33" s="237" t="str">
        <f>IF($B33="","",IF(KM!AP37="","",KM!AP37))</f>
        <v/>
      </c>
      <c r="W33" s="234" t="e">
        <f t="shared" si="10"/>
        <v>#VALUE!</v>
      </c>
      <c r="X33" s="279" t="e">
        <f t="shared" si="11"/>
        <v>#VALUE!</v>
      </c>
    </row>
    <row r="34" spans="1:24">
      <c r="A34" s="187">
        <v>30</v>
      </c>
      <c r="B34" s="188" t="str">
        <f>IF('MAKLUMAT MURID'!F42="5+",'MAKLUMAT MURID'!B42:C42,"")</f>
        <v/>
      </c>
      <c r="C34" s="129" t="str">
        <f>IF($B34="","",IF(FK!BX38="","",IF(FK!BX38&lt;=1.9,"Kurang Bersedia",IF(AND(FK!BX38&gt;=2,FK!BX38&lt;=2.9),"Bersedia","Sangat Bersedia"))))</f>
        <v/>
      </c>
      <c r="D34" s="129" t="str">
        <f>IF($B34="","",IF(KD!AP38="","",IF(KD!AP38&lt;=1.9,"Kurang Bersedia",IF(AND(KD!AP38&gt;=2,KD!AP38&lt;=2.9),"Bersedia","Sangat Bersedia"))))</f>
        <v/>
      </c>
      <c r="E34" s="129" t="str">
        <f>IF(SUM(H34:I34)=0,"",IF(AND(AVERAGE(H34:I34)&lt;=1.9),"Kurang Bersedia",IF(AND(AVERAGE(H34:I34)&gt;=2,AVERAGE(H34:I34)&lt;=2.9),"Bersedia","Sangat Bersedia")))</f>
        <v/>
      </c>
      <c r="F34" s="130" t="str">
        <f t="shared" si="12"/>
        <v/>
      </c>
      <c r="G34" s="130" t="str">
        <f t="shared" si="13"/>
        <v/>
      </c>
      <c r="H34" s="237" t="str">
        <f>IF($B34="","",IF(PM!BB38="","",PM!BB38))</f>
        <v/>
      </c>
      <c r="I34" s="237" t="str">
        <f>IF($B34="","",IF(PI!CR38="","",PI!CR38))</f>
        <v/>
      </c>
      <c r="J34" s="129" t="str">
        <f>IF(SUM(Q34:V34)=0,"",IF(AND(AVERAGE(Q34:V34)&lt;=1.5),"Kurang Bersedia",IF(AND(AVERAGE(Q34:V34)&gt;=1.6,AVERAGE(Q34:V34)&lt;=2.8),"Bersedia","Sangat Bersedia")))</f>
        <v/>
      </c>
      <c r="K34" s="130" t="str">
        <f t="shared" si="4"/>
        <v/>
      </c>
      <c r="L34" s="130" t="str">
        <f t="shared" si="5"/>
        <v/>
      </c>
      <c r="M34" s="130" t="str">
        <f t="shared" si="6"/>
        <v/>
      </c>
      <c r="N34" s="130" t="str">
        <f t="shared" si="7"/>
        <v/>
      </c>
      <c r="O34" s="130" t="str">
        <f t="shared" si="8"/>
        <v/>
      </c>
      <c r="P34" s="130" t="str">
        <f t="shared" si="9"/>
        <v/>
      </c>
      <c r="Q34" s="237" t="str">
        <f>IF($B34="","",IF(BM!AX37="","",BM!AX37))</f>
        <v/>
      </c>
      <c r="R34" s="237" t="str">
        <f>IF($B34="","",IF(BI!AT37="","",BI!AT37))</f>
        <v/>
      </c>
      <c r="S34" s="237" t="str">
        <f>IF($B34="","",IF(SA!AR37="","",SA!AR37))</f>
        <v/>
      </c>
      <c r="T34" s="237" t="str">
        <f>IF($B34="","",IF(MA!CV38="","",MA!CV38))</f>
        <v/>
      </c>
      <c r="U34" s="237" t="str">
        <f>IF($B34="","",IF(KE!AN37="","",KE!AN37))</f>
        <v/>
      </c>
      <c r="V34" s="237" t="str">
        <f>IF($B34="","",IF(KM!AP38="","",KM!AP38))</f>
        <v/>
      </c>
      <c r="W34" s="234" t="e">
        <f t="shared" si="10"/>
        <v>#VALUE!</v>
      </c>
      <c r="X34" s="279" t="e">
        <f t="shared" si="11"/>
        <v>#VALUE!</v>
      </c>
    </row>
    <row r="35" spans="1:24">
      <c r="A35" s="187">
        <v>31</v>
      </c>
      <c r="B35" s="188" t="str">
        <f>IF('MAKLUMAT MURID'!F43="5+",'MAKLUMAT MURID'!B43:C43,"")</f>
        <v/>
      </c>
      <c r="C35" s="129" t="str">
        <f>IF($B35="","",IF(FK!BX39="","",IF(FK!BX39&lt;=1.9,"Kurang Bersedia",IF(AND(FK!BX39&gt;=2,FK!BX39&lt;=2.9),"Bersedia","Sangat Bersedia"))))</f>
        <v/>
      </c>
      <c r="D35" s="129" t="str">
        <f>IF($B35="","",IF(KD!AP39="","",IF(KD!AP39&lt;=1.9,"Kurang Bersedia",IF(AND(KD!AP39&gt;=2,KD!AP39&lt;=2.9),"Bersedia","Sangat Bersedia"))))</f>
        <v/>
      </c>
      <c r="E35" s="129" t="str">
        <f t="shared" si="1"/>
        <v/>
      </c>
      <c r="F35" s="130" t="str">
        <f t="shared" si="12"/>
        <v/>
      </c>
      <c r="G35" s="130" t="str">
        <f t="shared" si="13"/>
        <v/>
      </c>
      <c r="H35" s="237" t="str">
        <f>IF($B35="","",IF(PM!BB39="","",PM!BB39))</f>
        <v/>
      </c>
      <c r="I35" s="237" t="str">
        <f>IF($B35="","",IF(PI!CR39="","",PI!CR39))</f>
        <v/>
      </c>
      <c r="J35" s="129" t="str">
        <f t="shared" si="3"/>
        <v/>
      </c>
      <c r="K35" s="130" t="str">
        <f t="shared" si="4"/>
        <v/>
      </c>
      <c r="L35" s="130" t="str">
        <f t="shared" si="5"/>
        <v/>
      </c>
      <c r="M35" s="130" t="str">
        <f t="shared" si="6"/>
        <v/>
      </c>
      <c r="N35" s="130" t="str">
        <f t="shared" si="7"/>
        <v/>
      </c>
      <c r="O35" s="130" t="str">
        <f t="shared" si="8"/>
        <v/>
      </c>
      <c r="P35" s="130" t="str">
        <f t="shared" si="9"/>
        <v/>
      </c>
      <c r="Q35" s="237" t="str">
        <f>IF($B35="","",IF(BM!AX38="","",BM!AX38))</f>
        <v/>
      </c>
      <c r="R35" s="237" t="str">
        <f>IF($B35="","",IF(BI!AT38="","",BI!AT38))</f>
        <v/>
      </c>
      <c r="S35" s="237" t="str">
        <f>IF($B35="","",IF(SA!AR38="","",SA!AR38))</f>
        <v/>
      </c>
      <c r="T35" s="237" t="str">
        <f>IF($B35="","",IF(MA!CV39="","",MA!CV39))</f>
        <v/>
      </c>
      <c r="U35" s="237" t="str">
        <f>IF($B35="","",IF(KE!AN38="","",KE!AN38))</f>
        <v/>
      </c>
      <c r="V35" s="237" t="str">
        <f>IF($B35="","",IF(KM!AP39="","",KM!AP39))</f>
        <v/>
      </c>
      <c r="W35" s="234" t="e">
        <f t="shared" si="10"/>
        <v>#VALUE!</v>
      </c>
      <c r="X35" s="279" t="e">
        <f t="shared" si="11"/>
        <v>#VALUE!</v>
      </c>
    </row>
    <row r="36" spans="1:24">
      <c r="A36" s="187">
        <v>32</v>
      </c>
      <c r="B36" s="188" t="str">
        <f>IF('MAKLUMAT MURID'!F44="5+",'MAKLUMAT MURID'!B44:C44,"")</f>
        <v/>
      </c>
      <c r="C36" s="129" t="str">
        <f>IF($B36="","",IF(FK!BX40="","",IF(FK!BX40&lt;=1.9,"Kurang Bersedia",IF(AND(FK!BX40&gt;=2,FK!BX40&lt;=2.9),"Bersedia","Sangat Bersedia"))))</f>
        <v/>
      </c>
      <c r="D36" s="129" t="str">
        <f>IF($B36="","",IF(KD!AP40="","",IF(KD!AP40&lt;=1.9,"Kurang Bersedia",IF(AND(KD!AP40&gt;=2,KD!AP40&lt;=2.9),"Bersedia","Sangat Bersedia"))))</f>
        <v/>
      </c>
      <c r="E36" s="129" t="str">
        <f t="shared" si="1"/>
        <v/>
      </c>
      <c r="F36" s="130" t="str">
        <f t="shared" si="12"/>
        <v/>
      </c>
      <c r="G36" s="130" t="str">
        <f t="shared" si="13"/>
        <v/>
      </c>
      <c r="H36" s="237" t="str">
        <f>IF($B36="","",IF(PM!BB40="","",PM!BB40))</f>
        <v/>
      </c>
      <c r="I36" s="237" t="str">
        <f>IF($B36="","",IF(PI!CR40="","",PI!CR40))</f>
        <v/>
      </c>
      <c r="J36" s="129" t="str">
        <f t="shared" si="3"/>
        <v/>
      </c>
      <c r="K36" s="130" t="str">
        <f t="shared" si="4"/>
        <v/>
      </c>
      <c r="L36" s="130" t="str">
        <f t="shared" si="5"/>
        <v/>
      </c>
      <c r="M36" s="130" t="str">
        <f t="shared" si="6"/>
        <v/>
      </c>
      <c r="N36" s="130" t="str">
        <f t="shared" si="7"/>
        <v/>
      </c>
      <c r="O36" s="130" t="str">
        <f t="shared" si="8"/>
        <v/>
      </c>
      <c r="P36" s="130" t="str">
        <f t="shared" si="9"/>
        <v/>
      </c>
      <c r="Q36" s="237" t="str">
        <f>IF($B36="","",IF(BM!AX39="","",BM!AX39))</f>
        <v/>
      </c>
      <c r="R36" s="237" t="str">
        <f>IF($B36="","",IF(BI!AT39="","",BI!AT39))</f>
        <v/>
      </c>
      <c r="S36" s="237" t="str">
        <f>IF($B36="","",IF(SA!AR39="","",SA!AR39))</f>
        <v/>
      </c>
      <c r="T36" s="237" t="str">
        <f>IF($B36="","",IF(MA!CV40="","",MA!CV40))</f>
        <v/>
      </c>
      <c r="U36" s="237" t="str">
        <f>IF($B36="","",IF(KE!AN39="","",KE!AN39))</f>
        <v/>
      </c>
      <c r="V36" s="237" t="str">
        <f>IF($B36="","",IF(KM!AP40="","",KM!AP40))</f>
        <v/>
      </c>
      <c r="W36" s="234" t="e">
        <f t="shared" si="10"/>
        <v>#VALUE!</v>
      </c>
      <c r="X36" s="279" t="e">
        <f t="shared" si="11"/>
        <v>#VALUE!</v>
      </c>
    </row>
    <row r="37" spans="1:24">
      <c r="A37" s="187">
        <v>33</v>
      </c>
      <c r="B37" s="188" t="str">
        <f>IF('MAKLUMAT MURID'!F45="5+",'MAKLUMAT MURID'!B45:C45,"")</f>
        <v/>
      </c>
      <c r="C37" s="129" t="str">
        <f>IF($B37="","",IF(FK!BX41="","",IF(FK!BX41&lt;=1.9,"Kurang Bersedia",IF(AND(FK!BX41&gt;=2,FK!BX41&lt;=2.9),"Bersedia","Sangat Bersedia"))))</f>
        <v/>
      </c>
      <c r="D37" s="129" t="str">
        <f>IF($B37="","",IF(KD!AP41="","",IF(KD!AP41&lt;=1.9,"Kurang Bersedia",IF(AND(KD!AP41&gt;=2,KD!AP41&lt;=2.9),"Bersedia","Sangat Bersedia"))))</f>
        <v/>
      </c>
      <c r="E37" s="129" t="str">
        <f t="shared" si="1"/>
        <v/>
      </c>
      <c r="F37" s="130" t="str">
        <f t="shared" si="12"/>
        <v/>
      </c>
      <c r="G37" s="130" t="str">
        <f t="shared" si="13"/>
        <v/>
      </c>
      <c r="H37" s="237" t="str">
        <f>IF($B37="","",IF(PM!BB41="","",PM!BB41))</f>
        <v/>
      </c>
      <c r="I37" s="237" t="str">
        <f>IF($B37="","",IF(PI!CR41="","",PI!CR41))</f>
        <v/>
      </c>
      <c r="J37" s="129" t="str">
        <f t="shared" si="3"/>
        <v/>
      </c>
      <c r="K37" s="130" t="str">
        <f t="shared" si="4"/>
        <v/>
      </c>
      <c r="L37" s="130" t="str">
        <f t="shared" si="5"/>
        <v/>
      </c>
      <c r="M37" s="130" t="str">
        <f t="shared" si="6"/>
        <v/>
      </c>
      <c r="N37" s="130" t="str">
        <f t="shared" si="7"/>
        <v/>
      </c>
      <c r="O37" s="130" t="str">
        <f t="shared" si="8"/>
        <v/>
      </c>
      <c r="P37" s="130" t="str">
        <f t="shared" si="9"/>
        <v/>
      </c>
      <c r="Q37" s="237" t="str">
        <f>IF($B37="","",IF(BM!AX40="","",BM!AX40))</f>
        <v/>
      </c>
      <c r="R37" s="237" t="str">
        <f>IF($B37="","",IF(BI!AT40="","",BI!AT40))</f>
        <v/>
      </c>
      <c r="S37" s="237" t="str">
        <f>IF($B37="","",IF(SA!AR40="","",SA!AR40))</f>
        <v/>
      </c>
      <c r="T37" s="237" t="str">
        <f>IF($B37="","",IF(MA!CV41="","",MA!CV41))</f>
        <v/>
      </c>
      <c r="U37" s="237" t="str">
        <f>IF($B37="","",IF(KE!AN40="","",KE!AN40))</f>
        <v/>
      </c>
      <c r="V37" s="237" t="str">
        <f>IF($B37="","",IF(KM!AP41="","",KM!AP41))</f>
        <v/>
      </c>
      <c r="W37" s="234" t="e">
        <f t="shared" si="10"/>
        <v>#VALUE!</v>
      </c>
      <c r="X37" s="279" t="e">
        <f t="shared" si="11"/>
        <v>#VALUE!</v>
      </c>
    </row>
    <row r="38" spans="1:24">
      <c r="A38" s="187">
        <v>34</v>
      </c>
      <c r="B38" s="188" t="str">
        <f>IF('MAKLUMAT MURID'!F46="5+",'MAKLUMAT MURID'!B46:C46,"")</f>
        <v/>
      </c>
      <c r="C38" s="129" t="str">
        <f>IF($B38="","",IF(FK!BX42="","",IF(FK!BX42&lt;=1.9,"Kurang Bersedia",IF(AND(FK!BX42&gt;=2,FK!BX42&lt;=2.9),"Bersedia","Sangat Bersedia"))))</f>
        <v/>
      </c>
      <c r="D38" s="129" t="str">
        <f>IF($B38="","",IF(KD!AP42="","",IF(KD!AP42&lt;=1.9,"Kurang Bersedia",IF(AND(KD!AP42&gt;=2,KD!AP42&lt;=2.9),"Bersedia","Sangat Bersedia"))))</f>
        <v/>
      </c>
      <c r="E38" s="129" t="str">
        <f t="shared" si="1"/>
        <v/>
      </c>
      <c r="F38" s="130" t="str">
        <f t="shared" si="12"/>
        <v/>
      </c>
      <c r="G38" s="130" t="str">
        <f t="shared" si="13"/>
        <v/>
      </c>
      <c r="H38" s="237" t="str">
        <f>IF($B38="","",IF(PM!BB42="","",PM!BB42))</f>
        <v/>
      </c>
      <c r="I38" s="237" t="str">
        <f>IF($B38="","",IF(PI!CR42="","",PI!CR42))</f>
        <v/>
      </c>
      <c r="J38" s="129" t="str">
        <f t="shared" si="3"/>
        <v/>
      </c>
      <c r="K38" s="130" t="str">
        <f t="shared" si="4"/>
        <v/>
      </c>
      <c r="L38" s="130" t="str">
        <f t="shared" si="5"/>
        <v/>
      </c>
      <c r="M38" s="130" t="str">
        <f t="shared" si="6"/>
        <v/>
      </c>
      <c r="N38" s="130" t="str">
        <f t="shared" si="7"/>
        <v/>
      </c>
      <c r="O38" s="130" t="str">
        <f t="shared" si="8"/>
        <v/>
      </c>
      <c r="P38" s="130" t="str">
        <f t="shared" si="9"/>
        <v/>
      </c>
      <c r="Q38" s="237" t="str">
        <f>IF($B38="","",IF(BM!AX41="","",BM!AX41))</f>
        <v/>
      </c>
      <c r="R38" s="237" t="str">
        <f>IF($B38="","",IF(BI!AT41="","",BI!AT41))</f>
        <v/>
      </c>
      <c r="S38" s="237" t="str">
        <f>IF($B38="","",IF(SA!AR41="","",SA!AR41))</f>
        <v/>
      </c>
      <c r="T38" s="237" t="str">
        <f>IF($B38="","",IF(MA!CV42="","",MA!CV42))</f>
        <v/>
      </c>
      <c r="U38" s="237" t="str">
        <f>IF($B38="","",IF(KE!AN41="","",KE!AN41))</f>
        <v/>
      </c>
      <c r="V38" s="237" t="str">
        <f>IF($B38="","",IF(KM!AP42="","",KM!AP42))</f>
        <v/>
      </c>
      <c r="W38" s="234" t="e">
        <f>Q38+R38+S38+T38+U38+V38</f>
        <v>#VALUE!</v>
      </c>
      <c r="X38" s="279" t="e">
        <f t="shared" si="11"/>
        <v>#VALUE!</v>
      </c>
    </row>
    <row r="39" spans="1:24">
      <c r="A39" s="187">
        <v>35</v>
      </c>
      <c r="B39" s="188" t="str">
        <f>IF('MAKLUMAT MURID'!F47="5+",'MAKLUMAT MURID'!B47:C47,"")</f>
        <v/>
      </c>
      <c r="C39" s="129" t="str">
        <f>IF($B39="","",IF(FK!BX43="","",IF(FK!BX43&lt;=1.9,"Kurang Bersedia",IF(AND(FK!BX43&gt;=2,FK!BX43&lt;=2.9),"Bersedia","Sangat Bersedia"))))</f>
        <v/>
      </c>
      <c r="D39" s="129" t="str">
        <f>IF($B39="","",IF(KD!AP43="","",IF(KD!AP43&lt;=1.9,"Kurang Bersedia",IF(AND(KD!AP43&gt;=2,KD!AP43&lt;=2.9),"Bersedia","Sangat Bersedia"))))</f>
        <v/>
      </c>
      <c r="E39" s="129" t="str">
        <f t="shared" si="1"/>
        <v/>
      </c>
      <c r="F39" s="130" t="str">
        <f t="shared" si="12"/>
        <v/>
      </c>
      <c r="G39" s="130" t="str">
        <f t="shared" si="13"/>
        <v/>
      </c>
      <c r="H39" s="237" t="str">
        <f>IF($B39="","",IF(PM!BB43="","",PM!BB43))</f>
        <v/>
      </c>
      <c r="I39" s="237" t="str">
        <f>IF($B39="","",IF(PI!CR43="","",PI!CR43))</f>
        <v/>
      </c>
      <c r="J39" s="129" t="str">
        <f t="shared" si="3"/>
        <v/>
      </c>
      <c r="K39" s="130" t="str">
        <f t="shared" si="4"/>
        <v/>
      </c>
      <c r="L39" s="130" t="str">
        <f t="shared" si="5"/>
        <v/>
      </c>
      <c r="M39" s="130" t="str">
        <f t="shared" si="6"/>
        <v/>
      </c>
      <c r="N39" s="130" t="str">
        <f t="shared" si="7"/>
        <v/>
      </c>
      <c r="O39" s="130" t="str">
        <f t="shared" si="8"/>
        <v/>
      </c>
      <c r="P39" s="130" t="str">
        <f t="shared" si="9"/>
        <v/>
      </c>
      <c r="Q39" s="237" t="str">
        <f>IF($B39="","",IF(BM!AX42="","",BM!AX42))</f>
        <v/>
      </c>
      <c r="R39" s="237" t="str">
        <f>IF($B39="","",IF(BI!AT42="","",BI!AT42))</f>
        <v/>
      </c>
      <c r="S39" s="237" t="str">
        <f>IF($B39="","",IF(SA!AR42="","",SA!AR42))</f>
        <v/>
      </c>
      <c r="T39" s="237" t="str">
        <f>IF($B39="","",IF(MA!CV43="","",MA!CV43))</f>
        <v/>
      </c>
      <c r="U39" s="237" t="str">
        <f>IF($B39="","",IF(KE!AN42="","",KE!AN42))</f>
        <v/>
      </c>
      <c r="V39" s="237" t="str">
        <f>IF($B39="","",IF(KM!AP43="","",KM!AP43))</f>
        <v/>
      </c>
      <c r="W39" s="234" t="e">
        <f t="shared" si="10"/>
        <v>#VALUE!</v>
      </c>
      <c r="X39" s="279" t="e">
        <f t="shared" si="11"/>
        <v>#VALUE!</v>
      </c>
    </row>
    <row r="40" spans="1:24">
      <c r="A40" s="187">
        <v>36</v>
      </c>
      <c r="B40" s="188" t="str">
        <f>IF('MAKLUMAT MURID'!F48="5+",'MAKLUMAT MURID'!B48:C48,"")</f>
        <v/>
      </c>
      <c r="C40" s="129" t="str">
        <f>IF($B40="","",IF(FK!BX44="","",IF(FK!BX44&lt;=1.9,"Kurang Bersedia",IF(AND(FK!BX44&gt;=2,FK!BX44&lt;=2.9),"Bersedia","Sangat Bersedia"))))</f>
        <v/>
      </c>
      <c r="D40" s="129" t="str">
        <f>IF($B40="","",IF(KD!AP44="","",IF(KD!AP44&lt;=1.9,"Kurang Bersedia",IF(AND(KD!AP44&gt;=2,KD!AP44&lt;=2.9),"Bersedia","Sangat Bersedia"))))</f>
        <v/>
      </c>
      <c r="E40" s="129" t="str">
        <f t="shared" si="1"/>
        <v/>
      </c>
      <c r="F40" s="130" t="str">
        <f t="shared" si="12"/>
        <v/>
      </c>
      <c r="G40" s="130" t="str">
        <f t="shared" si="13"/>
        <v/>
      </c>
      <c r="H40" s="237" t="str">
        <f>IF($B40="","",IF(PM!BB44="","",PM!BB44))</f>
        <v/>
      </c>
      <c r="I40" s="237" t="str">
        <f>IF($B40="","",IF(PI!CR44="","",PI!CR44))</f>
        <v/>
      </c>
      <c r="J40" s="129" t="str">
        <f t="shared" si="3"/>
        <v/>
      </c>
      <c r="K40" s="130" t="str">
        <f t="shared" si="4"/>
        <v/>
      </c>
      <c r="L40" s="130" t="str">
        <f t="shared" si="5"/>
        <v/>
      </c>
      <c r="M40" s="130" t="str">
        <f t="shared" si="6"/>
        <v/>
      </c>
      <c r="N40" s="130" t="str">
        <f t="shared" si="7"/>
        <v/>
      </c>
      <c r="O40" s="130" t="str">
        <f t="shared" si="8"/>
        <v/>
      </c>
      <c r="P40" s="130" t="str">
        <f t="shared" si="9"/>
        <v/>
      </c>
      <c r="Q40" s="237" t="str">
        <f>IF($B40="","",IF(BM!AX43="","",BM!AX43))</f>
        <v/>
      </c>
      <c r="R40" s="237" t="str">
        <f>IF($B40="","",IF(BI!AT43="","",BI!AT43))</f>
        <v/>
      </c>
      <c r="S40" s="237" t="str">
        <f>IF($B40="","",IF(SA!AR43="","",SA!AR43))</f>
        <v/>
      </c>
      <c r="T40" s="237" t="str">
        <f>IF($B40="","",IF(MA!CV44="","",MA!CV44))</f>
        <v/>
      </c>
      <c r="U40" s="237" t="str">
        <f>IF($B40="","",IF(KE!AN43="","",KE!AN43))</f>
        <v/>
      </c>
      <c r="V40" s="237" t="str">
        <f>IF($B40="","",IF(KM!AP44="","",KM!AP44))</f>
        <v/>
      </c>
      <c r="W40" s="234" t="e">
        <f t="shared" si="10"/>
        <v>#VALUE!</v>
      </c>
      <c r="X40" s="279" t="e">
        <f t="shared" si="11"/>
        <v>#VALUE!</v>
      </c>
    </row>
    <row r="41" spans="1:24">
      <c r="A41" s="187">
        <v>37</v>
      </c>
      <c r="B41" s="188" t="str">
        <f>IF('MAKLUMAT MURID'!F49="5+",'MAKLUMAT MURID'!B49:C49,"")</f>
        <v/>
      </c>
      <c r="C41" s="129" t="str">
        <f>IF($B41="","",IF(FK!BX45="","",IF(FK!BX45&lt;=1.9,"Kurang Bersedia",IF(AND(FK!BX45&gt;=2,FK!BX45&lt;=2.9),"Bersedia","Sangat Bersedia"))))</f>
        <v/>
      </c>
      <c r="D41" s="129" t="str">
        <f>IF($B41="","",IF(KD!AP45="","",IF(KD!AP45&lt;=1.9,"Kurang Bersedia",IF(AND(KD!AP45&gt;=2,KD!AP45&lt;=2.9),"Bersedia","Sangat Bersedia"))))</f>
        <v/>
      </c>
      <c r="E41" s="129" t="str">
        <f t="shared" si="1"/>
        <v/>
      </c>
      <c r="F41" s="130" t="str">
        <f t="shared" si="12"/>
        <v/>
      </c>
      <c r="G41" s="130" t="str">
        <f t="shared" si="13"/>
        <v/>
      </c>
      <c r="H41" s="237" t="str">
        <f>IF($B41="","",IF(PM!BB45="","",PM!BB45))</f>
        <v/>
      </c>
      <c r="I41" s="237" t="str">
        <f>IF($B41="","",IF(PI!CR45="","",PI!CR45))</f>
        <v/>
      </c>
      <c r="J41" s="129" t="str">
        <f t="shared" si="3"/>
        <v/>
      </c>
      <c r="K41" s="130" t="str">
        <f t="shared" si="4"/>
        <v/>
      </c>
      <c r="L41" s="130" t="str">
        <f t="shared" si="5"/>
        <v/>
      </c>
      <c r="M41" s="130" t="str">
        <f t="shared" si="6"/>
        <v/>
      </c>
      <c r="N41" s="130" t="str">
        <f t="shared" si="7"/>
        <v/>
      </c>
      <c r="O41" s="130" t="str">
        <f t="shared" si="8"/>
        <v/>
      </c>
      <c r="P41" s="130" t="str">
        <f t="shared" si="9"/>
        <v/>
      </c>
      <c r="Q41" s="237" t="str">
        <f>IF($B41="","",IF(BM!AX44="","",BM!AX44))</f>
        <v/>
      </c>
      <c r="R41" s="237" t="str">
        <f>IF($B41="","",IF(BI!AT44="","",BI!AT44))</f>
        <v/>
      </c>
      <c r="S41" s="237" t="str">
        <f>IF($B41="","",IF(SA!AR44="","",SA!AR44))</f>
        <v/>
      </c>
      <c r="T41" s="237" t="str">
        <f>IF($B41="","",IF(MA!CV45="","",MA!CV45))</f>
        <v/>
      </c>
      <c r="U41" s="237" t="str">
        <f>IF($B41="","",IF(KE!AN44="","",KE!AN44))</f>
        <v/>
      </c>
      <c r="V41" s="237" t="str">
        <f>IF($B41="","",IF(KM!AP45="","",KM!AP45))</f>
        <v/>
      </c>
      <c r="W41" s="234" t="e">
        <f t="shared" si="10"/>
        <v>#VALUE!</v>
      </c>
      <c r="X41" s="279" t="e">
        <f t="shared" si="11"/>
        <v>#VALUE!</v>
      </c>
    </row>
    <row r="42" spans="1:24">
      <c r="A42" s="187">
        <v>38</v>
      </c>
      <c r="B42" s="188" t="str">
        <f>IF('MAKLUMAT MURID'!F50="5+",'MAKLUMAT MURID'!B50:C50,"")</f>
        <v/>
      </c>
      <c r="C42" s="129" t="str">
        <f>IF($B42="","",IF(FK!BX46="","",IF(FK!BX46&lt;=1.9,"Kurang Bersedia",IF(AND(FK!BX46&gt;=2,FK!BX46&lt;=2.9),"Bersedia","Sangat Bersedia"))))</f>
        <v/>
      </c>
      <c r="D42" s="129" t="str">
        <f>IF($B42="","",IF(KD!AP46="","",IF(KD!AP46&lt;=1.9,"Kurang Bersedia",IF(AND(KD!AP46&gt;=2,KD!AP46&lt;=2.9),"Bersedia","Sangat Bersedia"))))</f>
        <v/>
      </c>
      <c r="E42" s="129" t="str">
        <f t="shared" si="1"/>
        <v/>
      </c>
      <c r="F42" s="130" t="str">
        <f t="shared" si="12"/>
        <v/>
      </c>
      <c r="G42" s="130" t="str">
        <f t="shared" si="13"/>
        <v/>
      </c>
      <c r="H42" s="237" t="str">
        <f>IF($B42="","",IF(PM!BB46="","",PM!BB46))</f>
        <v/>
      </c>
      <c r="I42" s="237" t="str">
        <f>IF($B42="","",IF(PI!CR46="","",PI!CR46))</f>
        <v/>
      </c>
      <c r="J42" s="129" t="str">
        <f t="shared" si="3"/>
        <v/>
      </c>
      <c r="K42" s="130" t="str">
        <f t="shared" si="4"/>
        <v/>
      </c>
      <c r="L42" s="130" t="str">
        <f t="shared" si="5"/>
        <v/>
      </c>
      <c r="M42" s="130" t="str">
        <f t="shared" si="6"/>
        <v/>
      </c>
      <c r="N42" s="130" t="str">
        <f t="shared" si="7"/>
        <v/>
      </c>
      <c r="O42" s="130" t="str">
        <f t="shared" si="8"/>
        <v/>
      </c>
      <c r="P42" s="130" t="str">
        <f t="shared" si="9"/>
        <v/>
      </c>
      <c r="Q42" s="237" t="str">
        <f>IF($B42="","",IF(BM!AX45="","",BM!AX45))</f>
        <v/>
      </c>
      <c r="R42" s="237" t="str">
        <f>IF($B42="","",IF(BI!AT45="","",BI!AT45))</f>
        <v/>
      </c>
      <c r="S42" s="237" t="str">
        <f>IF($B42="","",IF(SA!AR45="","",SA!AR45))</f>
        <v/>
      </c>
      <c r="T42" s="237" t="str">
        <f>IF($B42="","",IF(MA!CV46="","",MA!CV46))</f>
        <v/>
      </c>
      <c r="U42" s="237" t="str">
        <f>IF($B42="","",IF(KE!AN45="","",KE!AN45))</f>
        <v/>
      </c>
      <c r="V42" s="237" t="str">
        <f>IF($B42="","",IF(KM!AP46="","",KM!AP46))</f>
        <v/>
      </c>
      <c r="W42" s="234" t="e">
        <f t="shared" si="10"/>
        <v>#VALUE!</v>
      </c>
      <c r="X42" s="279" t="e">
        <f t="shared" si="11"/>
        <v>#VALUE!</v>
      </c>
    </row>
    <row r="43" spans="1:24">
      <c r="A43" s="187">
        <v>39</v>
      </c>
      <c r="B43" s="188" t="str">
        <f>IF('MAKLUMAT MURID'!F51="5+",'MAKLUMAT MURID'!B51:C51,"")</f>
        <v/>
      </c>
      <c r="C43" s="129" t="str">
        <f>IF($B43="","",IF(FK!BX47="","",IF(FK!BX47&lt;=1.9,"Kurang Bersedia",IF(AND(FK!BX47&gt;=2,FK!BX47&lt;=2.9),"Bersedia","Sangat Bersedia"))))</f>
        <v/>
      </c>
      <c r="D43" s="129" t="str">
        <f>IF($B43="","",IF(KD!AP47="","",IF(KD!AP47&lt;=1.9,"Kurang Bersedia",IF(AND(KD!AP47&gt;=2,KD!AP47&lt;=2.9),"Bersedia","Sangat Bersedia"))))</f>
        <v/>
      </c>
      <c r="E43" s="129" t="str">
        <f t="shared" si="1"/>
        <v/>
      </c>
      <c r="F43" s="130" t="str">
        <f t="shared" si="12"/>
        <v/>
      </c>
      <c r="G43" s="130" t="str">
        <f t="shared" si="13"/>
        <v/>
      </c>
      <c r="H43" s="237" t="str">
        <f>IF($B43="","",IF(PM!BB47="","",PM!BB47))</f>
        <v/>
      </c>
      <c r="I43" s="237" t="str">
        <f>IF($B43="","",IF(PI!CR47="","",PI!CR47))</f>
        <v/>
      </c>
      <c r="J43" s="129" t="str">
        <f t="shared" si="3"/>
        <v/>
      </c>
      <c r="K43" s="130" t="str">
        <f t="shared" si="4"/>
        <v/>
      </c>
      <c r="L43" s="130" t="str">
        <f t="shared" si="5"/>
        <v/>
      </c>
      <c r="M43" s="130" t="str">
        <f t="shared" si="6"/>
        <v/>
      </c>
      <c r="N43" s="130" t="str">
        <f t="shared" si="7"/>
        <v/>
      </c>
      <c r="O43" s="130" t="str">
        <f t="shared" si="8"/>
        <v/>
      </c>
      <c r="P43" s="130" t="str">
        <f t="shared" si="9"/>
        <v/>
      </c>
      <c r="Q43" s="237" t="str">
        <f>IF($B43="","",IF(BM!AX46="","",BM!AX46))</f>
        <v/>
      </c>
      <c r="R43" s="237" t="str">
        <f>IF($B43="","",IF(BI!AT46="","",BI!AT46))</f>
        <v/>
      </c>
      <c r="S43" s="237" t="str">
        <f>IF($B43="","",IF(SA!AR46="","",SA!AR46))</f>
        <v/>
      </c>
      <c r="T43" s="237" t="str">
        <f>IF($B43="","",IF(MA!CV47="","",MA!CV47))</f>
        <v/>
      </c>
      <c r="U43" s="237" t="str">
        <f>IF($B43="","",IF(KE!AN46="","",KE!AN46))</f>
        <v/>
      </c>
      <c r="V43" s="237" t="str">
        <f>IF($B43="","",IF(KM!AP47="","",KM!AP47))</f>
        <v/>
      </c>
      <c r="W43" s="234" t="e">
        <f t="shared" si="10"/>
        <v>#VALUE!</v>
      </c>
      <c r="X43" s="279" t="e">
        <f t="shared" si="11"/>
        <v>#VALUE!</v>
      </c>
    </row>
    <row r="44" spans="1:24">
      <c r="A44" s="187">
        <v>40</v>
      </c>
      <c r="B44" s="188" t="str">
        <f>IF('MAKLUMAT MURID'!F52="5+",'MAKLUMAT MURID'!B52:C52,"")</f>
        <v/>
      </c>
      <c r="C44" s="129" t="str">
        <f>IF($B44="","",IF(FK!BX48="","",IF(FK!BX48&lt;=1.9,"Kurang Bersedia",IF(AND(FK!BX48&gt;=2,FK!BX48&lt;=2.9),"Bersedia","Sangat Bersedia"))))</f>
        <v/>
      </c>
      <c r="D44" s="129" t="str">
        <f>IF($B44="","",IF(KD!AP48="","",IF(KD!AP48&lt;=1.9,"Kurang Bersedia",IF(AND(KD!AP48&gt;=2,KD!AP48&lt;=2.9),"Bersedia","Sangat Bersedia"))))</f>
        <v/>
      </c>
      <c r="E44" s="129" t="str">
        <f t="shared" si="1"/>
        <v/>
      </c>
      <c r="F44" s="130" t="str">
        <f t="shared" si="12"/>
        <v/>
      </c>
      <c r="G44" s="130" t="str">
        <f t="shared" si="13"/>
        <v/>
      </c>
      <c r="H44" s="237" t="str">
        <f>IF($B44="","",IF(PM!BB48="","",PM!BB48))</f>
        <v/>
      </c>
      <c r="I44" s="237" t="str">
        <f>IF($B44="","",IF(PI!CR48="","",PI!CR48))</f>
        <v/>
      </c>
      <c r="J44" s="129" t="str">
        <f t="shared" si="3"/>
        <v/>
      </c>
      <c r="K44" s="130" t="str">
        <f t="shared" si="4"/>
        <v/>
      </c>
      <c r="L44" s="130" t="str">
        <f t="shared" si="5"/>
        <v/>
      </c>
      <c r="M44" s="130" t="str">
        <f t="shared" si="6"/>
        <v/>
      </c>
      <c r="N44" s="130" t="str">
        <f t="shared" si="7"/>
        <v/>
      </c>
      <c r="O44" s="130" t="str">
        <f t="shared" si="8"/>
        <v/>
      </c>
      <c r="P44" s="130" t="str">
        <f t="shared" si="9"/>
        <v/>
      </c>
      <c r="Q44" s="237" t="str">
        <f>IF($B44="","",IF(BM!AX47="","",BM!AX47))</f>
        <v/>
      </c>
      <c r="R44" s="237" t="str">
        <f>IF($B44="","",IF(BI!AT47="","",BI!AT47))</f>
        <v/>
      </c>
      <c r="S44" s="237" t="str">
        <f>IF($B44="","",IF(SA!AR47="","",SA!AR47))</f>
        <v/>
      </c>
      <c r="T44" s="237" t="str">
        <f>IF($B44="","",IF(MA!CV48="","",MA!CV48))</f>
        <v/>
      </c>
      <c r="U44" s="237" t="str">
        <f>IF($B44="","",IF(KE!AN47="","",KE!AN47))</f>
        <v/>
      </c>
      <c r="V44" s="237" t="str">
        <f>IF($B44="","",IF(KM!AP48="","",KM!AP48))</f>
        <v/>
      </c>
      <c r="W44" s="234" t="e">
        <f t="shared" si="10"/>
        <v>#VALUE!</v>
      </c>
      <c r="X44" s="279" t="e">
        <f t="shared" si="11"/>
        <v>#VALUE!</v>
      </c>
    </row>
    <row r="45" spans="1:24" hidden="1">
      <c r="A45" s="447"/>
      <c r="B45" s="448"/>
      <c r="C45" s="448"/>
      <c r="D45" s="448"/>
      <c r="E45" s="448"/>
      <c r="F45" s="448"/>
      <c r="G45" s="448"/>
      <c r="H45" s="448"/>
      <c r="I45" s="448"/>
      <c r="J45" s="448"/>
      <c r="K45" s="448"/>
      <c r="L45" s="448"/>
      <c r="M45" s="448"/>
      <c r="N45" s="448"/>
      <c r="O45" s="448"/>
      <c r="P45" s="448"/>
      <c r="Q45" s="448"/>
      <c r="R45" s="448"/>
      <c r="S45" s="448"/>
      <c r="T45" s="448"/>
      <c r="U45" s="448"/>
      <c r="V45" s="449"/>
      <c r="W45" s="232"/>
    </row>
    <row r="46" spans="1:24" hidden="1">
      <c r="A46" s="189"/>
      <c r="B46" s="190" t="s">
        <v>269</v>
      </c>
      <c r="C46" s="191"/>
      <c r="D46" s="191"/>
      <c r="E46" s="191"/>
      <c r="F46" s="191"/>
      <c r="G46" s="191"/>
      <c r="H46" s="192"/>
      <c r="I46" s="192"/>
      <c r="J46" s="191"/>
      <c r="K46" s="191"/>
      <c r="L46" s="191"/>
      <c r="M46" s="191"/>
      <c r="N46" s="191"/>
      <c r="O46" s="191"/>
      <c r="P46" s="191"/>
      <c r="Q46" s="192"/>
      <c r="R46" s="192"/>
      <c r="S46" s="192"/>
      <c r="T46" s="192"/>
      <c r="U46" s="192"/>
      <c r="V46" s="193"/>
      <c r="W46" s="232"/>
    </row>
    <row r="47" spans="1:24" hidden="1">
      <c r="A47" s="189"/>
      <c r="B47" s="190" t="s">
        <v>270</v>
      </c>
      <c r="C47" s="194"/>
      <c r="D47" s="194"/>
      <c r="E47" s="194"/>
      <c r="F47" s="194"/>
      <c r="G47" s="194"/>
      <c r="H47" s="195"/>
      <c r="I47" s="195"/>
      <c r="J47" s="194"/>
      <c r="K47" s="194"/>
      <c r="L47" s="194"/>
      <c r="M47" s="194"/>
      <c r="N47" s="194"/>
      <c r="O47" s="194"/>
      <c r="P47" s="194"/>
      <c r="Q47" s="195"/>
      <c r="R47" s="195"/>
      <c r="S47" s="195"/>
      <c r="T47" s="195"/>
      <c r="U47" s="195"/>
      <c r="V47" s="196"/>
      <c r="W47" s="232"/>
    </row>
    <row r="48" spans="1:24" hidden="1">
      <c r="A48" s="189"/>
      <c r="B48" s="190" t="s">
        <v>271</v>
      </c>
      <c r="C48" s="114"/>
      <c r="D48" s="114"/>
      <c r="E48" s="114"/>
      <c r="F48" s="114"/>
      <c r="G48" s="114"/>
      <c r="H48" s="61"/>
      <c r="I48" s="61"/>
      <c r="J48" s="114"/>
      <c r="K48" s="114"/>
      <c r="L48" s="114"/>
      <c r="M48" s="114"/>
      <c r="N48" s="114"/>
      <c r="O48" s="114"/>
      <c r="P48" s="114"/>
      <c r="Q48" s="61"/>
      <c r="R48" s="61"/>
      <c r="S48" s="61"/>
      <c r="T48" s="61"/>
      <c r="U48" s="61"/>
      <c r="V48" s="61"/>
      <c r="W48" s="232"/>
    </row>
    <row r="49" spans="1:23">
      <c r="A49" s="197"/>
      <c r="B49" s="198"/>
      <c r="C49" s="62"/>
      <c r="D49" s="62"/>
      <c r="E49" s="62"/>
      <c r="F49" s="62"/>
      <c r="G49" s="62"/>
      <c r="H49" s="63"/>
      <c r="I49" s="63"/>
      <c r="J49" s="63"/>
      <c r="K49" s="63"/>
      <c r="L49" s="63"/>
      <c r="M49" s="63"/>
      <c r="N49" s="63"/>
      <c r="O49" s="63"/>
      <c r="P49" s="63"/>
      <c r="Q49" s="199"/>
      <c r="R49" s="199"/>
      <c r="S49" s="199"/>
      <c r="T49" s="199"/>
      <c r="U49" s="199"/>
      <c r="V49" s="63"/>
      <c r="W49" s="232"/>
    </row>
    <row r="50" spans="1:23">
      <c r="A50" s="433" t="s">
        <v>272</v>
      </c>
      <c r="B50" s="434"/>
      <c r="C50" s="200"/>
      <c r="D50" s="200"/>
      <c r="E50" s="200"/>
      <c r="F50" s="200"/>
      <c r="G50" s="200"/>
      <c r="H50" s="200"/>
      <c r="I50" s="200"/>
      <c r="J50" s="200"/>
      <c r="K50" s="200"/>
      <c r="L50" s="200"/>
      <c r="M50" s="200"/>
      <c r="N50" s="200"/>
      <c r="O50" s="200"/>
      <c r="P50" s="200"/>
      <c r="Q50" s="200"/>
      <c r="R50" s="200"/>
      <c r="S50" s="200"/>
      <c r="T50" s="200"/>
      <c r="U50" s="200"/>
      <c r="V50" s="201"/>
      <c r="W50" s="232"/>
    </row>
    <row r="51" spans="1:23">
      <c r="A51" s="450"/>
      <c r="B51" s="452" t="s">
        <v>277</v>
      </c>
      <c r="C51" s="202">
        <f>COUNTIF(C$5:C$44,$B51)</f>
        <v>0</v>
      </c>
      <c r="D51" s="202">
        <f t="shared" ref="D51:G51" si="14">COUNTIF(D$5:D$44,$B51)</f>
        <v>0</v>
      </c>
      <c r="E51" s="202">
        <f t="shared" si="14"/>
        <v>0</v>
      </c>
      <c r="F51" s="229">
        <f t="shared" si="14"/>
        <v>0</v>
      </c>
      <c r="G51" s="229">
        <f t="shared" si="14"/>
        <v>0</v>
      </c>
      <c r="H51" s="239"/>
      <c r="I51" s="239"/>
      <c r="J51" s="202">
        <f>COUNTIF(J$5:J$44,$B51)</f>
        <v>0</v>
      </c>
      <c r="K51" s="229">
        <f t="shared" ref="K51:P51" si="15">COUNTIF(K$5:K$44,$B51)</f>
        <v>0</v>
      </c>
      <c r="L51" s="229">
        <f t="shared" si="15"/>
        <v>0</v>
      </c>
      <c r="M51" s="229">
        <f t="shared" si="15"/>
        <v>0</v>
      </c>
      <c r="N51" s="229">
        <f t="shared" si="15"/>
        <v>0</v>
      </c>
      <c r="O51" s="229">
        <f t="shared" si="15"/>
        <v>0</v>
      </c>
      <c r="P51" s="229">
        <f t="shared" si="15"/>
        <v>0</v>
      </c>
      <c r="Q51" s="241"/>
      <c r="R51" s="241"/>
      <c r="S51" s="241"/>
      <c r="T51" s="241"/>
      <c r="U51" s="241"/>
      <c r="V51" s="241"/>
      <c r="W51" s="232"/>
    </row>
    <row r="52" spans="1:23">
      <c r="A52" s="451"/>
      <c r="B52" s="453"/>
      <c r="C52" s="257" t="e">
        <f>C51/C$57</f>
        <v>#DIV/0!</v>
      </c>
      <c r="D52" s="257" t="e">
        <f>D51/D$57</f>
        <v>#DIV/0!</v>
      </c>
      <c r="E52" s="257" t="e">
        <f>E51/E$57</f>
        <v>#DIV/0!</v>
      </c>
      <c r="F52" s="258" t="e">
        <f>F51/F$57</f>
        <v>#DIV/0!</v>
      </c>
      <c r="G52" s="258" t="e">
        <f>G51/G$57</f>
        <v>#DIV/0!</v>
      </c>
      <c r="H52" s="239"/>
      <c r="I52" s="239"/>
      <c r="J52" s="257" t="e">
        <f>J51/J$57</f>
        <v>#DIV/0!</v>
      </c>
      <c r="K52" s="258" t="e">
        <f>K51/K$57</f>
        <v>#DIV/0!</v>
      </c>
      <c r="L52" s="258" t="e">
        <f t="shared" ref="L52:P52" si="16">L51/L$57</f>
        <v>#DIV/0!</v>
      </c>
      <c r="M52" s="258" t="e">
        <f t="shared" si="16"/>
        <v>#DIV/0!</v>
      </c>
      <c r="N52" s="258" t="e">
        <f t="shared" si="16"/>
        <v>#DIV/0!</v>
      </c>
      <c r="O52" s="258" t="e">
        <f t="shared" si="16"/>
        <v>#DIV/0!</v>
      </c>
      <c r="P52" s="258" t="e">
        <f t="shared" si="16"/>
        <v>#DIV/0!</v>
      </c>
      <c r="Q52" s="242"/>
      <c r="R52" s="242"/>
      <c r="S52" s="242"/>
      <c r="T52" s="242"/>
      <c r="U52" s="242"/>
      <c r="V52" s="242"/>
      <c r="W52" s="232"/>
    </row>
    <row r="53" spans="1:23">
      <c r="A53" s="450"/>
      <c r="B53" s="452" t="s">
        <v>276</v>
      </c>
      <c r="C53" s="202">
        <f>COUNTIF(C$5:C$44,$B53)</f>
        <v>0</v>
      </c>
      <c r="D53" s="202">
        <f t="shared" ref="D53:G53" si="17">COUNTIF(D$5:D$44,$B53)</f>
        <v>0</v>
      </c>
      <c r="E53" s="202">
        <f t="shared" si="17"/>
        <v>0</v>
      </c>
      <c r="F53" s="229">
        <f t="shared" si="17"/>
        <v>0</v>
      </c>
      <c r="G53" s="229">
        <f t="shared" si="17"/>
        <v>0</v>
      </c>
      <c r="H53" s="239"/>
      <c r="I53" s="239"/>
      <c r="J53" s="202">
        <f>COUNTIF(J$5:J$44,$B53)</f>
        <v>0</v>
      </c>
      <c r="K53" s="229">
        <f t="shared" ref="K53:P53" si="18">COUNTIF(K$5:K$44,$B53)</f>
        <v>0</v>
      </c>
      <c r="L53" s="229">
        <f t="shared" si="18"/>
        <v>0</v>
      </c>
      <c r="M53" s="229">
        <f t="shared" si="18"/>
        <v>0</v>
      </c>
      <c r="N53" s="229">
        <f t="shared" si="18"/>
        <v>0</v>
      </c>
      <c r="O53" s="229">
        <f t="shared" si="18"/>
        <v>0</v>
      </c>
      <c r="P53" s="229">
        <f t="shared" si="18"/>
        <v>0</v>
      </c>
      <c r="Q53" s="241"/>
      <c r="R53" s="241"/>
      <c r="S53" s="241"/>
      <c r="T53" s="241"/>
      <c r="U53" s="241"/>
      <c r="V53" s="241"/>
      <c r="W53" s="232"/>
    </row>
    <row r="54" spans="1:23">
      <c r="A54" s="451"/>
      <c r="B54" s="453"/>
      <c r="C54" s="257" t="e">
        <f>C53/C$57</f>
        <v>#DIV/0!</v>
      </c>
      <c r="D54" s="257" t="e">
        <f>D53/D$57</f>
        <v>#DIV/0!</v>
      </c>
      <c r="E54" s="257" t="e">
        <f>E53/E$57</f>
        <v>#DIV/0!</v>
      </c>
      <c r="F54" s="258" t="e">
        <f>F53/F$57</f>
        <v>#DIV/0!</v>
      </c>
      <c r="G54" s="258" t="e">
        <f>G53/G$57</f>
        <v>#DIV/0!</v>
      </c>
      <c r="H54" s="239"/>
      <c r="I54" s="239"/>
      <c r="J54" s="257" t="e">
        <f>J53/J$57</f>
        <v>#DIV/0!</v>
      </c>
      <c r="K54" s="258" t="e">
        <f>K53/K$57</f>
        <v>#DIV/0!</v>
      </c>
      <c r="L54" s="258" t="e">
        <f t="shared" ref="L54:P54" si="19">L53/L$57</f>
        <v>#DIV/0!</v>
      </c>
      <c r="M54" s="258" t="e">
        <f t="shared" si="19"/>
        <v>#DIV/0!</v>
      </c>
      <c r="N54" s="258" t="e">
        <f t="shared" si="19"/>
        <v>#DIV/0!</v>
      </c>
      <c r="O54" s="258" t="e">
        <f t="shared" si="19"/>
        <v>#DIV/0!</v>
      </c>
      <c r="P54" s="258" t="e">
        <f t="shared" si="19"/>
        <v>#DIV/0!</v>
      </c>
      <c r="Q54" s="242"/>
      <c r="R54" s="242"/>
      <c r="S54" s="242"/>
      <c r="T54" s="242"/>
      <c r="U54" s="242"/>
      <c r="V54" s="242"/>
      <c r="W54" s="232"/>
    </row>
    <row r="55" spans="1:23">
      <c r="A55" s="450"/>
      <c r="B55" s="452" t="s">
        <v>436</v>
      </c>
      <c r="C55" s="202">
        <f>COUNTIF(C$5:C$44,$B55)</f>
        <v>0</v>
      </c>
      <c r="D55" s="202">
        <f>COUNTIF(D$5:D$44,$B55)</f>
        <v>0</v>
      </c>
      <c r="E55" s="202">
        <f>COUNTIF(E$5:E$44,$B55)</f>
        <v>0</v>
      </c>
      <c r="F55" s="229">
        <f>COUNTIF(F$5:F$44,$B55)</f>
        <v>0</v>
      </c>
      <c r="G55" s="229">
        <f>COUNTIF(G$5:G$44,$B55)</f>
        <v>0</v>
      </c>
      <c r="H55" s="239"/>
      <c r="I55" s="239"/>
      <c r="J55" s="202">
        <f>COUNTIF(J$5:J$44,$B55)</f>
        <v>0</v>
      </c>
      <c r="K55" s="229">
        <f>COUNTIF(K$5:K$44,$B55)</f>
        <v>0</v>
      </c>
      <c r="L55" s="229">
        <f t="shared" ref="L55:P55" si="20">COUNTIF(L$5:L$44,$B55)</f>
        <v>0</v>
      </c>
      <c r="M55" s="229">
        <f t="shared" si="20"/>
        <v>0</v>
      </c>
      <c r="N55" s="229">
        <f t="shared" si="20"/>
        <v>0</v>
      </c>
      <c r="O55" s="229">
        <f t="shared" si="20"/>
        <v>0</v>
      </c>
      <c r="P55" s="229">
        <f t="shared" si="20"/>
        <v>0</v>
      </c>
      <c r="Q55" s="241"/>
      <c r="R55" s="241"/>
      <c r="S55" s="241"/>
      <c r="T55" s="241"/>
      <c r="U55" s="241"/>
      <c r="V55" s="241"/>
      <c r="W55" s="232"/>
    </row>
    <row r="56" spans="1:23">
      <c r="A56" s="451"/>
      <c r="B56" s="453"/>
      <c r="C56" s="257" t="e">
        <f>C55/C$57</f>
        <v>#DIV/0!</v>
      </c>
      <c r="D56" s="257" t="e">
        <f>D55/D$57</f>
        <v>#DIV/0!</v>
      </c>
      <c r="E56" s="257" t="e">
        <f>E55/E$57</f>
        <v>#DIV/0!</v>
      </c>
      <c r="F56" s="258" t="e">
        <f>F55/F$57</f>
        <v>#DIV/0!</v>
      </c>
      <c r="G56" s="258" t="e">
        <f>G55/G$57</f>
        <v>#DIV/0!</v>
      </c>
      <c r="H56" s="239"/>
      <c r="I56" s="239"/>
      <c r="J56" s="257" t="e">
        <f>J55/J$57</f>
        <v>#DIV/0!</v>
      </c>
      <c r="K56" s="258" t="e">
        <f>K55/K$57</f>
        <v>#DIV/0!</v>
      </c>
      <c r="L56" s="258" t="e">
        <f t="shared" ref="L56:P56" si="21">L55/L$57</f>
        <v>#DIV/0!</v>
      </c>
      <c r="M56" s="258" t="e">
        <f t="shared" si="21"/>
        <v>#DIV/0!</v>
      </c>
      <c r="N56" s="258" t="e">
        <f t="shared" si="21"/>
        <v>#DIV/0!</v>
      </c>
      <c r="O56" s="258" t="e">
        <f t="shared" si="21"/>
        <v>#DIV/0!</v>
      </c>
      <c r="P56" s="258" t="e">
        <f t="shared" si="21"/>
        <v>#DIV/0!</v>
      </c>
      <c r="Q56" s="242"/>
      <c r="R56" s="242"/>
      <c r="S56" s="242"/>
      <c r="T56" s="242"/>
      <c r="U56" s="242"/>
      <c r="V56" s="242"/>
      <c r="W56" s="232"/>
    </row>
    <row r="57" spans="1:23">
      <c r="A57" s="445" t="s">
        <v>411</v>
      </c>
      <c r="B57" s="446"/>
      <c r="C57" s="203">
        <f>SUM(C55,C53,C51)</f>
        <v>0</v>
      </c>
      <c r="D57" s="203">
        <f t="shared" ref="D57:E57" si="22">SUM(D55,D53,D51)</f>
        <v>0</v>
      </c>
      <c r="E57" s="203">
        <f t="shared" si="22"/>
        <v>0</v>
      </c>
      <c r="F57" s="230">
        <f t="shared" ref="F57:G57" si="23">SUM(F55,F53,F51)</f>
        <v>0</v>
      </c>
      <c r="G57" s="230">
        <f t="shared" si="23"/>
        <v>0</v>
      </c>
      <c r="H57" s="240"/>
      <c r="I57" s="240"/>
      <c r="J57" s="203">
        <f>SUM(J55,J53,J51)</f>
        <v>0</v>
      </c>
      <c r="K57" s="230">
        <f t="shared" ref="K57:P57" si="24">SUM(K55,K53,K51)</f>
        <v>0</v>
      </c>
      <c r="L57" s="230">
        <f t="shared" si="24"/>
        <v>0</v>
      </c>
      <c r="M57" s="230">
        <f t="shared" si="24"/>
        <v>0</v>
      </c>
      <c r="N57" s="230">
        <f t="shared" si="24"/>
        <v>0</v>
      </c>
      <c r="O57" s="230">
        <f t="shared" si="24"/>
        <v>0</v>
      </c>
      <c r="P57" s="230">
        <f t="shared" si="24"/>
        <v>0</v>
      </c>
      <c r="Q57" s="243"/>
      <c r="R57" s="243"/>
      <c r="S57" s="243"/>
      <c r="T57" s="243"/>
      <c r="U57" s="243"/>
      <c r="V57" s="243"/>
      <c r="W57" s="232"/>
    </row>
    <row r="58" spans="1:23">
      <c r="A58" s="64"/>
      <c r="B58" s="60"/>
      <c r="C58" s="60"/>
      <c r="D58" s="64"/>
      <c r="E58" s="65"/>
      <c r="F58" s="65"/>
      <c r="G58" s="65"/>
      <c r="H58" s="60"/>
      <c r="I58" s="60"/>
      <c r="J58" s="60"/>
      <c r="K58" s="60"/>
      <c r="L58" s="60"/>
      <c r="M58" s="60"/>
      <c r="N58" s="60"/>
      <c r="O58" s="60"/>
      <c r="P58" s="60"/>
      <c r="Q58" s="60"/>
      <c r="R58" s="60"/>
      <c r="S58" s="60"/>
      <c r="T58" s="60"/>
      <c r="U58" s="60"/>
      <c r="V58" s="60"/>
      <c r="W58" s="232"/>
    </row>
    <row r="59" spans="1:23" hidden="1">
      <c r="A59" s="246" t="s">
        <v>441</v>
      </c>
      <c r="B59" s="247"/>
      <c r="C59" s="247"/>
      <c r="D59" s="248"/>
      <c r="E59" s="65"/>
      <c r="F59" s="65"/>
      <c r="G59" s="65"/>
      <c r="H59" s="60"/>
      <c r="I59" s="60"/>
      <c r="J59" s="60"/>
      <c r="K59" s="60"/>
      <c r="L59" s="60"/>
      <c r="M59" s="60"/>
      <c r="N59" s="60"/>
      <c r="O59" s="60"/>
      <c r="P59" s="60"/>
      <c r="Q59" s="60"/>
      <c r="R59" s="60"/>
      <c r="S59" s="60"/>
      <c r="T59" s="60"/>
      <c r="U59" s="60"/>
      <c r="V59" s="60"/>
      <c r="W59" s="232"/>
    </row>
    <row r="60" spans="1:23" hidden="1">
      <c r="A60" s="64"/>
      <c r="B60" s="244" t="s">
        <v>437</v>
      </c>
      <c r="C60" s="244">
        <f>C51</f>
        <v>0</v>
      </c>
      <c r="D60" s="244">
        <f t="shared" ref="D60:V60" si="25">D51</f>
        <v>0</v>
      </c>
      <c r="E60" s="244">
        <f t="shared" si="25"/>
        <v>0</v>
      </c>
      <c r="F60" s="244">
        <f t="shared" si="25"/>
        <v>0</v>
      </c>
      <c r="G60" s="244">
        <f t="shared" si="25"/>
        <v>0</v>
      </c>
      <c r="H60" s="244">
        <f t="shared" si="25"/>
        <v>0</v>
      </c>
      <c r="I60" s="244">
        <f t="shared" si="25"/>
        <v>0</v>
      </c>
      <c r="J60" s="244">
        <f t="shared" si="25"/>
        <v>0</v>
      </c>
      <c r="K60" s="244">
        <f t="shared" si="25"/>
        <v>0</v>
      </c>
      <c r="L60" s="244">
        <f t="shared" si="25"/>
        <v>0</v>
      </c>
      <c r="M60" s="244">
        <f t="shared" si="25"/>
        <v>0</v>
      </c>
      <c r="N60" s="244">
        <f t="shared" si="25"/>
        <v>0</v>
      </c>
      <c r="O60" s="244">
        <f t="shared" si="25"/>
        <v>0</v>
      </c>
      <c r="P60" s="244">
        <f t="shared" si="25"/>
        <v>0</v>
      </c>
      <c r="Q60" s="244">
        <f t="shared" si="25"/>
        <v>0</v>
      </c>
      <c r="R60" s="244">
        <f t="shared" si="25"/>
        <v>0</v>
      </c>
      <c r="S60" s="244">
        <f t="shared" si="25"/>
        <v>0</v>
      </c>
      <c r="T60" s="244">
        <f t="shared" si="25"/>
        <v>0</v>
      </c>
      <c r="U60" s="244">
        <f t="shared" si="25"/>
        <v>0</v>
      </c>
      <c r="V60" s="244">
        <f t="shared" si="25"/>
        <v>0</v>
      </c>
      <c r="W60" s="232"/>
    </row>
    <row r="61" spans="1:23" hidden="1">
      <c r="A61" s="64"/>
      <c r="B61" s="244" t="s">
        <v>438</v>
      </c>
      <c r="C61" s="244">
        <f>C53</f>
        <v>0</v>
      </c>
      <c r="D61" s="244">
        <f t="shared" ref="D61:V61" si="26">D53</f>
        <v>0</v>
      </c>
      <c r="E61" s="244">
        <f t="shared" si="26"/>
        <v>0</v>
      </c>
      <c r="F61" s="244">
        <f t="shared" si="26"/>
        <v>0</v>
      </c>
      <c r="G61" s="244">
        <f t="shared" si="26"/>
        <v>0</v>
      </c>
      <c r="H61" s="244">
        <f t="shared" si="26"/>
        <v>0</v>
      </c>
      <c r="I61" s="244">
        <f t="shared" si="26"/>
        <v>0</v>
      </c>
      <c r="J61" s="244">
        <f t="shared" si="26"/>
        <v>0</v>
      </c>
      <c r="K61" s="244">
        <f t="shared" si="26"/>
        <v>0</v>
      </c>
      <c r="L61" s="244">
        <f t="shared" si="26"/>
        <v>0</v>
      </c>
      <c r="M61" s="244">
        <f t="shared" si="26"/>
        <v>0</v>
      </c>
      <c r="N61" s="244">
        <f t="shared" si="26"/>
        <v>0</v>
      </c>
      <c r="O61" s="244">
        <f t="shared" si="26"/>
        <v>0</v>
      </c>
      <c r="P61" s="244">
        <f t="shared" si="26"/>
        <v>0</v>
      </c>
      <c r="Q61" s="244">
        <f t="shared" si="26"/>
        <v>0</v>
      </c>
      <c r="R61" s="244">
        <f t="shared" si="26"/>
        <v>0</v>
      </c>
      <c r="S61" s="244">
        <f t="shared" si="26"/>
        <v>0</v>
      </c>
      <c r="T61" s="244">
        <f t="shared" si="26"/>
        <v>0</v>
      </c>
      <c r="U61" s="244">
        <f t="shared" si="26"/>
        <v>0</v>
      </c>
      <c r="V61" s="244">
        <f t="shared" si="26"/>
        <v>0</v>
      </c>
      <c r="W61" s="232"/>
    </row>
    <row r="62" spans="1:23" hidden="1">
      <c r="B62" s="245" t="s">
        <v>439</v>
      </c>
      <c r="C62" s="256">
        <f>C55</f>
        <v>0</v>
      </c>
      <c r="D62" s="256">
        <f t="shared" ref="D62:V62" si="27">D55</f>
        <v>0</v>
      </c>
      <c r="E62" s="256">
        <f t="shared" si="27"/>
        <v>0</v>
      </c>
      <c r="F62" s="256">
        <f t="shared" si="27"/>
        <v>0</v>
      </c>
      <c r="G62" s="256">
        <f t="shared" si="27"/>
        <v>0</v>
      </c>
      <c r="H62" s="256">
        <f t="shared" si="27"/>
        <v>0</v>
      </c>
      <c r="I62" s="256">
        <f t="shared" si="27"/>
        <v>0</v>
      </c>
      <c r="J62" s="256">
        <f t="shared" si="27"/>
        <v>0</v>
      </c>
      <c r="K62" s="256">
        <f t="shared" si="27"/>
        <v>0</v>
      </c>
      <c r="L62" s="256">
        <f t="shared" si="27"/>
        <v>0</v>
      </c>
      <c r="M62" s="256">
        <f t="shared" si="27"/>
        <v>0</v>
      </c>
      <c r="N62" s="256">
        <f t="shared" si="27"/>
        <v>0</v>
      </c>
      <c r="O62" s="256">
        <f t="shared" si="27"/>
        <v>0</v>
      </c>
      <c r="P62" s="256">
        <f t="shared" si="27"/>
        <v>0</v>
      </c>
      <c r="Q62" s="256">
        <f t="shared" si="27"/>
        <v>0</v>
      </c>
      <c r="R62" s="256">
        <f t="shared" si="27"/>
        <v>0</v>
      </c>
      <c r="S62" s="256">
        <f t="shared" si="27"/>
        <v>0</v>
      </c>
      <c r="T62" s="256">
        <f t="shared" si="27"/>
        <v>0</v>
      </c>
      <c r="U62" s="256">
        <f t="shared" si="27"/>
        <v>0</v>
      </c>
      <c r="V62" s="256">
        <f t="shared" si="27"/>
        <v>0</v>
      </c>
    </row>
    <row r="63" spans="1:23" hidden="1"/>
  </sheetData>
  <mergeCells count="19">
    <mergeCell ref="A57:B57"/>
    <mergeCell ref="A45:V45"/>
    <mergeCell ref="A51:A52"/>
    <mergeCell ref="B51:B52"/>
    <mergeCell ref="A53:A54"/>
    <mergeCell ref="B53:B54"/>
    <mergeCell ref="A55:A56"/>
    <mergeCell ref="B55:B56"/>
    <mergeCell ref="A1:D1"/>
    <mergeCell ref="A50:B50"/>
    <mergeCell ref="A2:A4"/>
    <mergeCell ref="B2:B4"/>
    <mergeCell ref="C2:V2"/>
    <mergeCell ref="E3:E4"/>
    <mergeCell ref="J3:J4"/>
    <mergeCell ref="C3:C4"/>
    <mergeCell ref="D3:D4"/>
    <mergeCell ref="K3:V3"/>
    <mergeCell ref="F3:I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236"/>
  <sheetViews>
    <sheetView topLeftCell="A211" zoomScale="70" zoomScaleNormal="70" workbookViewId="0">
      <selection activeCell="D237" sqref="D237"/>
    </sheetView>
  </sheetViews>
  <sheetFormatPr defaultRowHeight="15"/>
  <cols>
    <col min="1" max="1" width="8.28515625" style="168" customWidth="1"/>
    <col min="2" max="2" width="7.42578125" style="144" customWidth="1"/>
    <col min="3" max="3" width="165.140625" style="144" customWidth="1"/>
    <col min="4" max="4" width="18.28515625" customWidth="1"/>
  </cols>
  <sheetData>
    <row r="1" spans="1:3" ht="26.25">
      <c r="B1" s="169" t="s">
        <v>434</v>
      </c>
    </row>
    <row r="2" spans="1:3" ht="18.75">
      <c r="A2" s="168">
        <v>1</v>
      </c>
      <c r="B2" s="170" t="s">
        <v>146</v>
      </c>
      <c r="C2" s="171"/>
    </row>
    <row r="3" spans="1:3" ht="32.25" customHeight="1">
      <c r="B3" s="172"/>
      <c r="C3" s="173" t="s">
        <v>181</v>
      </c>
    </row>
    <row r="4" spans="1:3" ht="26.25" customHeight="1">
      <c r="B4" s="174" t="s">
        <v>25</v>
      </c>
      <c r="C4" s="175" t="s">
        <v>156</v>
      </c>
    </row>
    <row r="5" spans="1:3" ht="15" customHeight="1">
      <c r="B5" s="176">
        <v>1</v>
      </c>
      <c r="C5" s="177" t="s">
        <v>158</v>
      </c>
    </row>
    <row r="6" spans="1:3" ht="15" customHeight="1">
      <c r="B6" s="176">
        <v>2</v>
      </c>
      <c r="C6" s="177" t="s">
        <v>159</v>
      </c>
    </row>
    <row r="7" spans="1:3" ht="19.5" customHeight="1">
      <c r="B7" s="176">
        <v>3</v>
      </c>
      <c r="C7" s="178" t="s">
        <v>157</v>
      </c>
    </row>
    <row r="8" spans="1:3">
      <c r="B8" s="179"/>
    </row>
    <row r="9" spans="1:3" ht="15.75">
      <c r="B9" s="172"/>
      <c r="C9" s="173" t="s">
        <v>20</v>
      </c>
    </row>
    <row r="10" spans="1:3" ht="15.75">
      <c r="B10" s="174" t="s">
        <v>25</v>
      </c>
      <c r="C10" s="175" t="s">
        <v>156</v>
      </c>
    </row>
    <row r="11" spans="1:3">
      <c r="B11" s="176">
        <v>1</v>
      </c>
      <c r="C11" s="177" t="s">
        <v>169</v>
      </c>
    </row>
    <row r="12" spans="1:3">
      <c r="B12" s="176">
        <v>2</v>
      </c>
      <c r="C12" s="177" t="s">
        <v>170</v>
      </c>
    </row>
    <row r="13" spans="1:3">
      <c r="B13" s="176">
        <v>3</v>
      </c>
      <c r="C13" s="177" t="s">
        <v>171</v>
      </c>
    </row>
    <row r="15" spans="1:3" ht="15.75">
      <c r="B15" s="172"/>
      <c r="C15" s="173" t="s">
        <v>21</v>
      </c>
    </row>
    <row r="16" spans="1:3" ht="15.75">
      <c r="B16" s="174" t="s">
        <v>25</v>
      </c>
      <c r="C16" s="175" t="s">
        <v>156</v>
      </c>
    </row>
    <row r="17" spans="1:3" ht="15" customHeight="1">
      <c r="B17" s="176">
        <v>1</v>
      </c>
      <c r="C17" s="177" t="s">
        <v>172</v>
      </c>
    </row>
    <row r="18" spans="1:3" ht="15" customHeight="1">
      <c r="B18" s="176">
        <v>2</v>
      </c>
      <c r="C18" s="177" t="s">
        <v>173</v>
      </c>
    </row>
    <row r="19" spans="1:3" ht="15" customHeight="1">
      <c r="B19" s="176">
        <v>3</v>
      </c>
      <c r="C19" s="177" t="s">
        <v>174</v>
      </c>
    </row>
    <row r="21" spans="1:3" ht="18.75">
      <c r="A21" s="168">
        <v>2</v>
      </c>
      <c r="B21" s="170" t="s">
        <v>160</v>
      </c>
      <c r="C21" s="171"/>
    </row>
    <row r="22" spans="1:3" ht="15.75">
      <c r="B22" s="172"/>
      <c r="C22" s="173" t="s">
        <v>39</v>
      </c>
    </row>
    <row r="23" spans="1:3" ht="15.75">
      <c r="B23" s="174" t="s">
        <v>25</v>
      </c>
      <c r="C23" s="175" t="s">
        <v>156</v>
      </c>
    </row>
    <row r="24" spans="1:3">
      <c r="B24" s="176">
        <v>1</v>
      </c>
      <c r="C24" s="180" t="s">
        <v>175</v>
      </c>
    </row>
    <row r="25" spans="1:3">
      <c r="B25" s="176">
        <v>2</v>
      </c>
      <c r="C25" s="180" t="s">
        <v>176</v>
      </c>
    </row>
    <row r="26" spans="1:3">
      <c r="B26" s="176">
        <v>3</v>
      </c>
      <c r="C26" s="181" t="s">
        <v>177</v>
      </c>
    </row>
    <row r="27" spans="1:3">
      <c r="B27" s="179"/>
    </row>
    <row r="28" spans="1:3" ht="15.75">
      <c r="B28" s="172"/>
      <c r="C28" s="173" t="s">
        <v>40</v>
      </c>
    </row>
    <row r="29" spans="1:3" ht="15.75">
      <c r="B29" s="174" t="s">
        <v>25</v>
      </c>
      <c r="C29" s="175" t="s">
        <v>156</v>
      </c>
    </row>
    <row r="30" spans="1:3">
      <c r="B30" s="176">
        <v>1</v>
      </c>
      <c r="C30" s="180" t="s">
        <v>178</v>
      </c>
    </row>
    <row r="31" spans="1:3">
      <c r="B31" s="176">
        <v>2</v>
      </c>
      <c r="C31" s="180" t="s">
        <v>179</v>
      </c>
    </row>
    <row r="32" spans="1:3">
      <c r="B32" s="176">
        <v>3</v>
      </c>
      <c r="C32" s="180" t="s">
        <v>180</v>
      </c>
    </row>
    <row r="34" spans="1:3" ht="15.75">
      <c r="B34" s="172"/>
      <c r="C34" s="173" t="s">
        <v>41</v>
      </c>
    </row>
    <row r="35" spans="1:3" ht="15.75">
      <c r="B35" s="174" t="s">
        <v>25</v>
      </c>
      <c r="C35" s="175" t="s">
        <v>156</v>
      </c>
    </row>
    <row r="36" spans="1:3" ht="15" customHeight="1">
      <c r="B36" s="176">
        <v>1</v>
      </c>
      <c r="C36" s="177" t="s">
        <v>182</v>
      </c>
    </row>
    <row r="37" spans="1:3" ht="15" customHeight="1">
      <c r="B37" s="176">
        <v>2</v>
      </c>
      <c r="C37" s="177" t="s">
        <v>183</v>
      </c>
    </row>
    <row r="38" spans="1:3" ht="15" customHeight="1">
      <c r="B38" s="176">
        <v>3</v>
      </c>
      <c r="C38" s="177" t="s">
        <v>184</v>
      </c>
    </row>
    <row r="40" spans="1:3" ht="18.75">
      <c r="A40" s="168">
        <v>3</v>
      </c>
      <c r="B40" s="170" t="s">
        <v>161</v>
      </c>
      <c r="C40" s="171"/>
    </row>
    <row r="41" spans="1:3" ht="16.5">
      <c r="B41" s="172"/>
      <c r="C41" s="182" t="s">
        <v>412</v>
      </c>
    </row>
    <row r="42" spans="1:3" ht="15.75">
      <c r="B42" s="174" t="s">
        <v>25</v>
      </c>
      <c r="C42" s="175" t="s">
        <v>156</v>
      </c>
    </row>
    <row r="43" spans="1:3">
      <c r="B43" s="176">
        <v>1</v>
      </c>
      <c r="C43" s="183" t="s">
        <v>413</v>
      </c>
    </row>
    <row r="44" spans="1:3">
      <c r="B44" s="176">
        <v>2</v>
      </c>
      <c r="C44" s="217" t="s">
        <v>414</v>
      </c>
    </row>
    <row r="45" spans="1:3">
      <c r="B45" s="176">
        <v>3</v>
      </c>
      <c r="C45" s="217" t="s">
        <v>415</v>
      </c>
    </row>
    <row r="46" spans="1:3">
      <c r="B46" s="179"/>
    </row>
    <row r="47" spans="1:3" ht="15.75">
      <c r="B47" s="172"/>
      <c r="C47" s="173" t="s">
        <v>34</v>
      </c>
    </row>
    <row r="48" spans="1:3" ht="15.75">
      <c r="B48" s="174" t="s">
        <v>25</v>
      </c>
      <c r="C48" s="175" t="s">
        <v>156</v>
      </c>
    </row>
    <row r="49" spans="1:3">
      <c r="B49" s="176">
        <v>1</v>
      </c>
      <c r="C49" s="217" t="s">
        <v>416</v>
      </c>
    </row>
    <row r="50" spans="1:3">
      <c r="B50" s="176">
        <v>2</v>
      </c>
      <c r="C50" s="217" t="s">
        <v>417</v>
      </c>
    </row>
    <row r="51" spans="1:3">
      <c r="B51" s="176">
        <v>3</v>
      </c>
      <c r="C51" s="217" t="s">
        <v>418</v>
      </c>
    </row>
    <row r="53" spans="1:3" ht="15.75">
      <c r="B53" s="172"/>
      <c r="C53" s="173" t="s">
        <v>35</v>
      </c>
    </row>
    <row r="54" spans="1:3" ht="15.75">
      <c r="B54" s="174" t="s">
        <v>25</v>
      </c>
      <c r="C54" s="175" t="s">
        <v>156</v>
      </c>
    </row>
    <row r="55" spans="1:3">
      <c r="B55" s="176">
        <v>1</v>
      </c>
      <c r="C55" s="217" t="s">
        <v>419</v>
      </c>
    </row>
    <row r="56" spans="1:3">
      <c r="B56" s="176">
        <v>2</v>
      </c>
      <c r="C56" s="217" t="s">
        <v>420</v>
      </c>
    </row>
    <row r="57" spans="1:3">
      <c r="B57" s="176">
        <v>3</v>
      </c>
      <c r="C57" s="217" t="s">
        <v>421</v>
      </c>
    </row>
    <row r="59" spans="1:3" ht="18.75">
      <c r="A59" s="168">
        <v>4</v>
      </c>
      <c r="B59" s="170" t="s">
        <v>162</v>
      </c>
      <c r="C59" s="171"/>
    </row>
    <row r="60" spans="1:3" ht="15.75">
      <c r="B60" s="172"/>
      <c r="C60" s="173" t="s">
        <v>33</v>
      </c>
    </row>
    <row r="61" spans="1:3" ht="15.75">
      <c r="B61" s="174" t="s">
        <v>25</v>
      </c>
      <c r="C61" s="175" t="s">
        <v>156</v>
      </c>
    </row>
    <row r="62" spans="1:3">
      <c r="B62" s="176">
        <v>1</v>
      </c>
      <c r="C62" s="180" t="s">
        <v>422</v>
      </c>
    </row>
    <row r="63" spans="1:3">
      <c r="B63" s="176">
        <v>2</v>
      </c>
      <c r="C63" s="180" t="s">
        <v>423</v>
      </c>
    </row>
    <row r="64" spans="1:3">
      <c r="B64" s="176">
        <v>3</v>
      </c>
      <c r="C64" s="181" t="s">
        <v>424</v>
      </c>
    </row>
    <row r="65" spans="1:3">
      <c r="B65" s="179"/>
    </row>
    <row r="66" spans="1:3" ht="15.75">
      <c r="B66" s="172"/>
      <c r="C66" s="173" t="s">
        <v>34</v>
      </c>
    </row>
    <row r="67" spans="1:3" ht="15.75">
      <c r="B67" s="174" t="s">
        <v>25</v>
      </c>
      <c r="C67" s="175" t="s">
        <v>156</v>
      </c>
    </row>
    <row r="68" spans="1:3">
      <c r="B68" s="176">
        <v>1</v>
      </c>
      <c r="C68" s="180" t="s">
        <v>425</v>
      </c>
    </row>
    <row r="69" spans="1:3">
      <c r="B69" s="176">
        <v>2</v>
      </c>
      <c r="C69" s="180" t="s">
        <v>426</v>
      </c>
    </row>
    <row r="70" spans="1:3">
      <c r="B70" s="176">
        <v>3</v>
      </c>
      <c r="C70" s="181" t="s">
        <v>427</v>
      </c>
    </row>
    <row r="72" spans="1:3" ht="15.75">
      <c r="B72" s="172"/>
      <c r="C72" s="173" t="s">
        <v>35</v>
      </c>
    </row>
    <row r="73" spans="1:3" ht="15.75">
      <c r="B73" s="174" t="s">
        <v>25</v>
      </c>
      <c r="C73" s="175" t="s">
        <v>156</v>
      </c>
    </row>
    <row r="74" spans="1:3">
      <c r="B74" s="176">
        <v>1</v>
      </c>
      <c r="C74" s="180" t="s">
        <v>428</v>
      </c>
    </row>
    <row r="75" spans="1:3">
      <c r="B75" s="176">
        <v>2</v>
      </c>
      <c r="C75" s="180" t="s">
        <v>429</v>
      </c>
    </row>
    <row r="76" spans="1:3">
      <c r="B76" s="176">
        <v>3</v>
      </c>
      <c r="C76" s="181" t="s">
        <v>430</v>
      </c>
    </row>
    <row r="78" spans="1:3" ht="18.75">
      <c r="A78" s="168">
        <v>5</v>
      </c>
      <c r="B78" s="170" t="s">
        <v>163</v>
      </c>
      <c r="C78" s="171"/>
    </row>
    <row r="79" spans="1:3" ht="15.75">
      <c r="B79" s="172"/>
      <c r="C79" s="173" t="s">
        <v>67</v>
      </c>
    </row>
    <row r="80" spans="1:3" ht="15.75">
      <c r="B80" s="174" t="s">
        <v>25</v>
      </c>
      <c r="C80" s="175" t="s">
        <v>156</v>
      </c>
    </row>
    <row r="81" spans="2:3">
      <c r="B81" s="176">
        <v>1</v>
      </c>
      <c r="C81" s="177" t="s">
        <v>185</v>
      </c>
    </row>
    <row r="82" spans="2:3">
      <c r="B82" s="176">
        <v>2</v>
      </c>
      <c r="C82" s="177" t="s">
        <v>186</v>
      </c>
    </row>
    <row r="83" spans="2:3" ht="30">
      <c r="B83" s="176">
        <v>3</v>
      </c>
      <c r="C83" s="177" t="s">
        <v>187</v>
      </c>
    </row>
    <row r="84" spans="2:3">
      <c r="B84" s="179"/>
    </row>
    <row r="85" spans="2:3" ht="15.75">
      <c r="B85" s="172"/>
      <c r="C85" s="173" t="s">
        <v>72</v>
      </c>
    </row>
    <row r="86" spans="2:3" ht="15.75">
      <c r="B86" s="174" t="s">
        <v>25</v>
      </c>
      <c r="C86" s="175" t="s">
        <v>156</v>
      </c>
    </row>
    <row r="87" spans="2:3" ht="15" customHeight="1">
      <c r="B87" s="176">
        <v>1</v>
      </c>
      <c r="C87" s="177" t="s">
        <v>189</v>
      </c>
    </row>
    <row r="88" spans="2:3" ht="15" customHeight="1">
      <c r="B88" s="176">
        <v>2</v>
      </c>
      <c r="C88" s="177" t="s">
        <v>190</v>
      </c>
    </row>
    <row r="89" spans="2:3" ht="15" customHeight="1">
      <c r="B89" s="176">
        <v>3</v>
      </c>
      <c r="C89" s="177" t="s">
        <v>188</v>
      </c>
    </row>
    <row r="91" spans="2:3" ht="15.75">
      <c r="B91" s="172"/>
      <c r="C91" s="173" t="s">
        <v>75</v>
      </c>
    </row>
    <row r="92" spans="2:3" ht="15.75">
      <c r="B92" s="174" t="s">
        <v>25</v>
      </c>
      <c r="C92" s="175" t="s">
        <v>156</v>
      </c>
    </row>
    <row r="93" spans="2:3">
      <c r="B93" s="176">
        <v>1</v>
      </c>
      <c r="C93" s="180" t="s">
        <v>191</v>
      </c>
    </row>
    <row r="94" spans="2:3">
      <c r="B94" s="176">
        <v>2</v>
      </c>
      <c r="C94" s="180" t="s">
        <v>192</v>
      </c>
    </row>
    <row r="95" spans="2:3">
      <c r="B95" s="176">
        <v>3</v>
      </c>
      <c r="C95" s="180" t="s">
        <v>193</v>
      </c>
    </row>
    <row r="96" spans="2:3">
      <c r="B96" s="184"/>
      <c r="C96" s="185"/>
    </row>
    <row r="97" spans="2:3" ht="15.75">
      <c r="B97" s="172"/>
      <c r="C97" s="173" t="s">
        <v>76</v>
      </c>
    </row>
    <row r="98" spans="2:3" ht="15.75">
      <c r="B98" s="174" t="s">
        <v>25</v>
      </c>
      <c r="C98" s="175" t="s">
        <v>156</v>
      </c>
    </row>
    <row r="99" spans="2:3">
      <c r="B99" s="176">
        <v>1</v>
      </c>
      <c r="C99" s="180" t="s">
        <v>194</v>
      </c>
    </row>
    <row r="100" spans="2:3">
      <c r="B100" s="176">
        <v>2</v>
      </c>
      <c r="C100" s="180" t="s">
        <v>195</v>
      </c>
    </row>
    <row r="101" spans="2:3">
      <c r="B101" s="176">
        <v>3</v>
      </c>
      <c r="C101" s="180" t="s">
        <v>196</v>
      </c>
    </row>
    <row r="102" spans="2:3">
      <c r="B102" s="184"/>
      <c r="C102" s="185"/>
    </row>
    <row r="103" spans="2:3" ht="15.75">
      <c r="B103" s="172"/>
      <c r="C103" s="173" t="s">
        <v>77</v>
      </c>
    </row>
    <row r="104" spans="2:3" ht="15.75">
      <c r="B104" s="174" t="s">
        <v>25</v>
      </c>
      <c r="C104" s="175" t="s">
        <v>156</v>
      </c>
    </row>
    <row r="105" spans="2:3">
      <c r="B105" s="176">
        <v>1</v>
      </c>
      <c r="C105" s="180" t="s">
        <v>197</v>
      </c>
    </row>
    <row r="106" spans="2:3">
      <c r="B106" s="176">
        <v>2</v>
      </c>
      <c r="C106" s="180" t="s">
        <v>198</v>
      </c>
    </row>
    <row r="107" spans="2:3">
      <c r="B107" s="176">
        <v>3</v>
      </c>
      <c r="C107" s="180" t="s">
        <v>199</v>
      </c>
    </row>
    <row r="108" spans="2:3">
      <c r="B108" s="184"/>
      <c r="C108" s="185"/>
    </row>
    <row r="109" spans="2:3" ht="15.75">
      <c r="B109" s="172"/>
      <c r="C109" s="173" t="s">
        <v>78</v>
      </c>
    </row>
    <row r="110" spans="2:3" ht="15.75">
      <c r="B110" s="174" t="s">
        <v>25</v>
      </c>
      <c r="C110" s="175" t="s">
        <v>156</v>
      </c>
    </row>
    <row r="111" spans="2:3">
      <c r="B111" s="176">
        <v>1</v>
      </c>
      <c r="C111" s="180" t="s">
        <v>200</v>
      </c>
    </row>
    <row r="112" spans="2:3">
      <c r="B112" s="176">
        <v>2</v>
      </c>
      <c r="C112" s="180" t="s">
        <v>201</v>
      </c>
    </row>
    <row r="113" spans="1:3">
      <c r="B113" s="176">
        <v>3</v>
      </c>
      <c r="C113" s="180" t="s">
        <v>202</v>
      </c>
    </row>
    <row r="114" spans="1:3">
      <c r="B114" s="184"/>
      <c r="C114" s="185"/>
    </row>
    <row r="116" spans="1:3" ht="18.75">
      <c r="A116" s="168">
        <v>6</v>
      </c>
      <c r="B116" s="170" t="s">
        <v>164</v>
      </c>
      <c r="C116" s="171"/>
    </row>
    <row r="117" spans="1:3" ht="15.75">
      <c r="B117" s="172"/>
      <c r="C117" s="173" t="s">
        <v>164</v>
      </c>
    </row>
    <row r="118" spans="1:3" ht="15.75">
      <c r="B118" s="174" t="s">
        <v>25</v>
      </c>
      <c r="C118" s="175" t="s">
        <v>156</v>
      </c>
    </row>
    <row r="119" spans="1:3">
      <c r="B119" s="176">
        <v>1</v>
      </c>
      <c r="C119" s="218" t="s">
        <v>203</v>
      </c>
    </row>
    <row r="120" spans="1:3">
      <c r="B120" s="176">
        <v>2</v>
      </c>
      <c r="C120" s="218" t="s">
        <v>204</v>
      </c>
    </row>
    <row r="121" spans="1:3">
      <c r="B121" s="176">
        <v>3</v>
      </c>
      <c r="C121" s="218" t="s">
        <v>205</v>
      </c>
    </row>
    <row r="123" spans="1:3" ht="18.75">
      <c r="A123" s="168">
        <v>7</v>
      </c>
      <c r="B123" s="170" t="s">
        <v>165</v>
      </c>
      <c r="C123" s="171"/>
    </row>
    <row r="124" spans="1:3" ht="15.75">
      <c r="B124" s="172"/>
      <c r="C124" s="173" t="s">
        <v>165</v>
      </c>
    </row>
    <row r="125" spans="1:3" ht="15.75">
      <c r="B125" s="174" t="s">
        <v>25</v>
      </c>
      <c r="C125" s="175" t="s">
        <v>156</v>
      </c>
    </row>
    <row r="126" spans="1:3" ht="30">
      <c r="B126" s="176">
        <v>1</v>
      </c>
      <c r="C126" s="218" t="s">
        <v>206</v>
      </c>
    </row>
    <row r="127" spans="1:3" ht="30">
      <c r="B127" s="176">
        <v>2</v>
      </c>
      <c r="C127" s="218" t="s">
        <v>207</v>
      </c>
    </row>
    <row r="128" spans="1:3" ht="30">
      <c r="B128" s="176">
        <v>3</v>
      </c>
      <c r="C128" s="218" t="s">
        <v>208</v>
      </c>
    </row>
    <row r="130" spans="1:3" ht="18.75">
      <c r="A130" s="168">
        <v>8</v>
      </c>
      <c r="B130" s="170" t="s">
        <v>324</v>
      </c>
      <c r="C130" s="171"/>
    </row>
    <row r="131" spans="1:3" ht="15.75">
      <c r="B131" s="172"/>
      <c r="C131" s="173" t="s">
        <v>90</v>
      </c>
    </row>
    <row r="132" spans="1:3" ht="15.75">
      <c r="B132" s="174" t="s">
        <v>25</v>
      </c>
      <c r="C132" s="175" t="s">
        <v>156</v>
      </c>
    </row>
    <row r="133" spans="1:3">
      <c r="B133" s="176">
        <v>1</v>
      </c>
      <c r="C133" s="218" t="s">
        <v>209</v>
      </c>
    </row>
    <row r="134" spans="1:3">
      <c r="B134" s="176">
        <v>2</v>
      </c>
      <c r="C134" s="218" t="s">
        <v>210</v>
      </c>
    </row>
    <row r="135" spans="1:3">
      <c r="B135" s="176">
        <v>3</v>
      </c>
      <c r="C135" s="218" t="s">
        <v>211</v>
      </c>
    </row>
    <row r="136" spans="1:3">
      <c r="B136" s="184"/>
      <c r="C136" s="185"/>
    </row>
    <row r="137" spans="1:3" ht="15.75">
      <c r="B137" s="172"/>
      <c r="C137" s="173" t="s">
        <v>91</v>
      </c>
    </row>
    <row r="138" spans="1:3" ht="15.75">
      <c r="B138" s="174" t="s">
        <v>25</v>
      </c>
      <c r="C138" s="175" t="s">
        <v>156</v>
      </c>
    </row>
    <row r="139" spans="1:3">
      <c r="B139" s="176">
        <v>1</v>
      </c>
      <c r="C139" s="218" t="s">
        <v>212</v>
      </c>
    </row>
    <row r="140" spans="1:3">
      <c r="B140" s="176">
        <v>2</v>
      </c>
      <c r="C140" s="218" t="s">
        <v>213</v>
      </c>
    </row>
    <row r="141" spans="1:3">
      <c r="B141" s="176">
        <v>3</v>
      </c>
      <c r="C141" s="218" t="s">
        <v>214</v>
      </c>
    </row>
    <row r="142" spans="1:3">
      <c r="B142" s="184"/>
      <c r="C142" s="185"/>
    </row>
    <row r="143" spans="1:3" ht="15.75">
      <c r="B143" s="172"/>
      <c r="C143" s="173" t="s">
        <v>92</v>
      </c>
    </row>
    <row r="144" spans="1:3" ht="15.75">
      <c r="B144" s="174" t="s">
        <v>25</v>
      </c>
      <c r="C144" s="175" t="s">
        <v>156</v>
      </c>
    </row>
    <row r="145" spans="2:3">
      <c r="B145" s="176">
        <v>1</v>
      </c>
      <c r="C145" s="218" t="s">
        <v>215</v>
      </c>
    </row>
    <row r="146" spans="2:3">
      <c r="B146" s="176">
        <v>2</v>
      </c>
      <c r="C146" s="218" t="s">
        <v>216</v>
      </c>
    </row>
    <row r="147" spans="2:3">
      <c r="B147" s="176">
        <v>3</v>
      </c>
      <c r="C147" s="218" t="s">
        <v>217</v>
      </c>
    </row>
    <row r="148" spans="2:3">
      <c r="B148" s="184"/>
      <c r="C148" s="185"/>
    </row>
    <row r="149" spans="2:3" ht="15.75">
      <c r="B149" s="172"/>
      <c r="C149" s="173" t="s">
        <v>93</v>
      </c>
    </row>
    <row r="150" spans="2:3" ht="15.75">
      <c r="B150" s="174" t="s">
        <v>25</v>
      </c>
      <c r="C150" s="175" t="s">
        <v>156</v>
      </c>
    </row>
    <row r="151" spans="2:3">
      <c r="B151" s="176">
        <v>1</v>
      </c>
      <c r="C151" s="218" t="s">
        <v>218</v>
      </c>
    </row>
    <row r="152" spans="2:3">
      <c r="B152" s="176">
        <v>2</v>
      </c>
      <c r="C152" s="218" t="s">
        <v>219</v>
      </c>
    </row>
    <row r="153" spans="2:3">
      <c r="B153" s="176">
        <v>3</v>
      </c>
      <c r="C153" s="218" t="s">
        <v>220</v>
      </c>
    </row>
    <row r="154" spans="2:3">
      <c r="B154" s="184"/>
      <c r="C154" s="185"/>
    </row>
    <row r="155" spans="2:3" ht="15.75">
      <c r="B155" s="172"/>
      <c r="C155" s="173" t="s">
        <v>94</v>
      </c>
    </row>
    <row r="156" spans="2:3" ht="15.75">
      <c r="B156" s="174" t="s">
        <v>25</v>
      </c>
      <c r="C156" s="175" t="s">
        <v>156</v>
      </c>
    </row>
    <row r="157" spans="2:3">
      <c r="B157" s="176">
        <v>1</v>
      </c>
      <c r="C157" s="218" t="s">
        <v>221</v>
      </c>
    </row>
    <row r="158" spans="2:3">
      <c r="B158" s="176">
        <v>2</v>
      </c>
      <c r="C158" s="218" t="s">
        <v>222</v>
      </c>
    </row>
    <row r="159" spans="2:3">
      <c r="B159" s="176">
        <v>3</v>
      </c>
      <c r="C159" s="218" t="s">
        <v>223</v>
      </c>
    </row>
    <row r="160" spans="2:3">
      <c r="B160" s="184"/>
      <c r="C160" s="185"/>
    </row>
    <row r="161" spans="1:3" ht="15.75">
      <c r="B161" s="172"/>
      <c r="C161" s="173" t="s">
        <v>95</v>
      </c>
    </row>
    <row r="162" spans="1:3" ht="15.75">
      <c r="B162" s="174" t="s">
        <v>25</v>
      </c>
      <c r="C162" s="175" t="s">
        <v>156</v>
      </c>
    </row>
    <row r="163" spans="1:3">
      <c r="B163" s="176">
        <v>1</v>
      </c>
      <c r="C163" s="218" t="s">
        <v>224</v>
      </c>
    </row>
    <row r="164" spans="1:3">
      <c r="B164" s="176">
        <v>2</v>
      </c>
      <c r="C164" s="218" t="s">
        <v>225</v>
      </c>
    </row>
    <row r="165" spans="1:3">
      <c r="B165" s="176">
        <v>3</v>
      </c>
      <c r="C165" s="218" t="s">
        <v>226</v>
      </c>
    </row>
    <row r="166" spans="1:3">
      <c r="B166" s="184"/>
      <c r="C166" s="185"/>
    </row>
    <row r="167" spans="1:3" ht="18.75">
      <c r="A167" s="168">
        <v>9</v>
      </c>
      <c r="B167" s="170" t="s">
        <v>166</v>
      </c>
      <c r="C167" s="171"/>
    </row>
    <row r="168" spans="1:3" ht="15.75">
      <c r="B168" s="172"/>
      <c r="C168" s="173" t="s">
        <v>104</v>
      </c>
    </row>
    <row r="169" spans="1:3" ht="15.75">
      <c r="B169" s="174" t="s">
        <v>25</v>
      </c>
      <c r="C169" s="175" t="s">
        <v>156</v>
      </c>
    </row>
    <row r="170" spans="1:3" ht="15" customHeight="1">
      <c r="B170" s="176">
        <v>1</v>
      </c>
      <c r="C170" s="218" t="s">
        <v>228</v>
      </c>
    </row>
    <row r="171" spans="1:3" ht="15" customHeight="1">
      <c r="B171" s="176">
        <v>2</v>
      </c>
      <c r="C171" s="218" t="s">
        <v>229</v>
      </c>
    </row>
    <row r="172" spans="1:3" ht="15" customHeight="1">
      <c r="B172" s="176">
        <v>3</v>
      </c>
      <c r="C172" s="218" t="s">
        <v>230</v>
      </c>
    </row>
    <row r="174" spans="1:3" ht="15.75">
      <c r="B174" s="172"/>
      <c r="C174" s="173" t="s">
        <v>105</v>
      </c>
    </row>
    <row r="175" spans="1:3" ht="15.75">
      <c r="B175" s="174" t="s">
        <v>25</v>
      </c>
      <c r="C175" s="175" t="s">
        <v>156</v>
      </c>
    </row>
    <row r="176" spans="1:3">
      <c r="B176" s="176">
        <v>1</v>
      </c>
      <c r="C176" s="180" t="s">
        <v>231</v>
      </c>
    </row>
    <row r="177" spans="1:3">
      <c r="B177" s="176">
        <v>2</v>
      </c>
      <c r="C177" s="180" t="s">
        <v>232</v>
      </c>
    </row>
    <row r="178" spans="1:3">
      <c r="B178" s="176">
        <v>3</v>
      </c>
      <c r="C178" s="181" t="s">
        <v>233</v>
      </c>
    </row>
    <row r="180" spans="1:3" ht="18.75">
      <c r="A180" s="168">
        <v>10</v>
      </c>
      <c r="B180" s="170" t="s">
        <v>167</v>
      </c>
      <c r="C180" s="171"/>
    </row>
    <row r="181" spans="1:3" ht="15.75">
      <c r="B181" s="172"/>
      <c r="C181" s="173" t="s">
        <v>111</v>
      </c>
    </row>
    <row r="182" spans="1:3" ht="15.75">
      <c r="B182" s="174" t="s">
        <v>25</v>
      </c>
      <c r="C182" s="175" t="s">
        <v>156</v>
      </c>
    </row>
    <row r="183" spans="1:3" ht="33.75" customHeight="1">
      <c r="B183" s="176">
        <v>1</v>
      </c>
      <c r="C183" s="177" t="s">
        <v>234</v>
      </c>
    </row>
    <row r="184" spans="1:3" ht="34.5" customHeight="1">
      <c r="B184" s="176">
        <v>2</v>
      </c>
      <c r="C184" s="177" t="s">
        <v>235</v>
      </c>
    </row>
    <row r="185" spans="1:3" ht="45">
      <c r="B185" s="176">
        <v>3</v>
      </c>
      <c r="C185" s="178" t="s">
        <v>236</v>
      </c>
    </row>
    <row r="186" spans="1:3">
      <c r="B186" s="184"/>
      <c r="C186" s="185"/>
    </row>
    <row r="187" spans="1:3" ht="15.75">
      <c r="B187" s="172"/>
      <c r="C187" s="173" t="s">
        <v>112</v>
      </c>
    </row>
    <row r="188" spans="1:3" ht="15.75">
      <c r="B188" s="174" t="s">
        <v>25</v>
      </c>
      <c r="C188" s="175" t="s">
        <v>156</v>
      </c>
    </row>
    <row r="189" spans="1:3">
      <c r="B189" s="176">
        <v>1</v>
      </c>
      <c r="C189" s="180" t="s">
        <v>237</v>
      </c>
    </row>
    <row r="190" spans="1:3">
      <c r="B190" s="176">
        <v>2</v>
      </c>
      <c r="C190" s="181" t="s">
        <v>238</v>
      </c>
    </row>
    <row r="191" spans="1:3">
      <c r="B191" s="176">
        <v>3</v>
      </c>
      <c r="C191" s="186" t="s">
        <v>239</v>
      </c>
    </row>
    <row r="192" spans="1:3">
      <c r="B192" s="184"/>
      <c r="C192" s="185"/>
    </row>
    <row r="194" spans="1:3" ht="18.75">
      <c r="A194" s="168">
        <v>11</v>
      </c>
      <c r="B194" s="170" t="s">
        <v>168</v>
      </c>
      <c r="C194" s="171"/>
    </row>
    <row r="195" spans="1:3" ht="15.75">
      <c r="B195" s="172"/>
      <c r="C195" s="173" t="s">
        <v>119</v>
      </c>
    </row>
    <row r="196" spans="1:3" ht="15.75">
      <c r="B196" s="174" t="s">
        <v>25</v>
      </c>
      <c r="C196" s="175" t="s">
        <v>156</v>
      </c>
    </row>
    <row r="197" spans="1:3" ht="30">
      <c r="B197" s="176">
        <v>1</v>
      </c>
      <c r="C197" s="177" t="s">
        <v>240</v>
      </c>
    </row>
    <row r="198" spans="1:3" ht="35.25" customHeight="1">
      <c r="B198" s="176">
        <v>2</v>
      </c>
      <c r="C198" s="177" t="s">
        <v>242</v>
      </c>
    </row>
    <row r="199" spans="1:3" ht="38.25" customHeight="1">
      <c r="B199" s="176">
        <v>3</v>
      </c>
      <c r="C199" s="178" t="s">
        <v>241</v>
      </c>
    </row>
    <row r="200" spans="1:3">
      <c r="B200" s="184"/>
      <c r="C200" s="185"/>
    </row>
    <row r="201" spans="1:3" ht="15.75">
      <c r="B201" s="172"/>
      <c r="C201" s="173" t="s">
        <v>120</v>
      </c>
    </row>
    <row r="202" spans="1:3" ht="15.75">
      <c r="B202" s="174" t="s">
        <v>25</v>
      </c>
      <c r="C202" s="175" t="s">
        <v>156</v>
      </c>
    </row>
    <row r="203" spans="1:3" ht="22.5" customHeight="1">
      <c r="B203" s="176">
        <v>1</v>
      </c>
      <c r="C203" s="177" t="s">
        <v>243</v>
      </c>
    </row>
    <row r="204" spans="1:3" ht="20.25" customHeight="1">
      <c r="B204" s="176">
        <v>2</v>
      </c>
      <c r="C204" s="177" t="s">
        <v>244</v>
      </c>
    </row>
    <row r="205" spans="1:3" ht="29.25" customHeight="1">
      <c r="B205" s="176">
        <v>3</v>
      </c>
      <c r="C205" s="178" t="s">
        <v>245</v>
      </c>
    </row>
    <row r="206" spans="1:3">
      <c r="B206" s="184"/>
      <c r="C206" s="185"/>
    </row>
    <row r="207" spans="1:3" ht="15.75">
      <c r="B207" s="172"/>
      <c r="C207" s="173" t="s">
        <v>121</v>
      </c>
    </row>
    <row r="208" spans="1:3" ht="15.75">
      <c r="B208" s="174" t="s">
        <v>25</v>
      </c>
      <c r="C208" s="175" t="s">
        <v>156</v>
      </c>
    </row>
    <row r="209" spans="2:3" ht="15" customHeight="1">
      <c r="B209" s="176">
        <v>1</v>
      </c>
      <c r="C209" s="177" t="s">
        <v>246</v>
      </c>
    </row>
    <row r="210" spans="2:3" ht="15" customHeight="1">
      <c r="B210" s="176">
        <v>2</v>
      </c>
      <c r="C210" s="177" t="s">
        <v>247</v>
      </c>
    </row>
    <row r="211" spans="2:3" ht="15" customHeight="1">
      <c r="B211" s="176">
        <v>3</v>
      </c>
      <c r="C211" s="178" t="s">
        <v>248</v>
      </c>
    </row>
    <row r="212" spans="2:3">
      <c r="B212" s="184"/>
      <c r="C212" s="185"/>
    </row>
    <row r="213" spans="2:3" ht="15.75">
      <c r="B213" s="172"/>
      <c r="C213" s="173" t="s">
        <v>122</v>
      </c>
    </row>
    <row r="214" spans="2:3" ht="15.75">
      <c r="B214" s="174" t="s">
        <v>25</v>
      </c>
      <c r="C214" s="175" t="s">
        <v>156</v>
      </c>
    </row>
    <row r="215" spans="2:3">
      <c r="B215" s="176">
        <v>1</v>
      </c>
      <c r="C215" s="180" t="s">
        <v>249</v>
      </c>
    </row>
    <row r="216" spans="2:3">
      <c r="B216" s="176">
        <v>2</v>
      </c>
      <c r="C216" s="180" t="s">
        <v>250</v>
      </c>
    </row>
    <row r="217" spans="2:3">
      <c r="B217" s="176">
        <v>3</v>
      </c>
      <c r="C217" s="181" t="s">
        <v>251</v>
      </c>
    </row>
    <row r="218" spans="2:3">
      <c r="B218" s="184"/>
      <c r="C218" s="185"/>
    </row>
    <row r="219" spans="2:3" ht="15.75">
      <c r="B219" s="172"/>
      <c r="C219" s="173" t="s">
        <v>123</v>
      </c>
    </row>
    <row r="220" spans="2:3" ht="15.75">
      <c r="B220" s="174" t="s">
        <v>25</v>
      </c>
      <c r="C220" s="175" t="s">
        <v>156</v>
      </c>
    </row>
    <row r="221" spans="2:3" ht="15" customHeight="1">
      <c r="B221" s="176">
        <v>1</v>
      </c>
      <c r="C221" s="180" t="s">
        <v>253</v>
      </c>
    </row>
    <row r="222" spans="2:3" ht="15" customHeight="1">
      <c r="B222" s="176">
        <v>2</v>
      </c>
      <c r="C222" s="180" t="s">
        <v>252</v>
      </c>
    </row>
    <row r="223" spans="2:3" ht="15" customHeight="1">
      <c r="B223" s="176">
        <v>3</v>
      </c>
      <c r="C223" s="181" t="s">
        <v>254</v>
      </c>
    </row>
    <row r="224" spans="2:3">
      <c r="B224" s="184"/>
      <c r="C224" s="185"/>
    </row>
    <row r="225" spans="1:3" ht="15.75">
      <c r="B225" s="172"/>
      <c r="C225" s="173" t="s">
        <v>124</v>
      </c>
    </row>
    <row r="226" spans="1:3" ht="15.75">
      <c r="B226" s="174" t="s">
        <v>25</v>
      </c>
      <c r="C226" s="175" t="s">
        <v>156</v>
      </c>
    </row>
    <row r="227" spans="1:3">
      <c r="B227" s="176">
        <v>1</v>
      </c>
      <c r="C227" s="180" t="s">
        <v>255</v>
      </c>
    </row>
    <row r="228" spans="1:3">
      <c r="B228" s="176">
        <v>2</v>
      </c>
      <c r="C228" s="180" t="s">
        <v>256</v>
      </c>
    </row>
    <row r="229" spans="1:3">
      <c r="B229" s="176">
        <v>3</v>
      </c>
      <c r="C229" s="181" t="s">
        <v>257</v>
      </c>
    </row>
    <row r="230" spans="1:3">
      <c r="B230" s="184"/>
      <c r="C230" s="185"/>
    </row>
    <row r="231" spans="1:3" ht="18.75">
      <c r="A231" s="168">
        <v>12</v>
      </c>
      <c r="B231" s="170" t="s">
        <v>227</v>
      </c>
      <c r="C231" s="171"/>
    </row>
    <row r="232" spans="1:3" ht="15.75">
      <c r="B232" s="172"/>
      <c r="C232" s="173" t="s">
        <v>227</v>
      </c>
    </row>
    <row r="233" spans="1:3" ht="15.75">
      <c r="B233" s="174" t="s">
        <v>25</v>
      </c>
      <c r="C233" s="175" t="s">
        <v>156</v>
      </c>
    </row>
    <row r="234" spans="1:3" ht="45">
      <c r="B234" s="176">
        <v>1</v>
      </c>
      <c r="C234" s="180" t="s">
        <v>258</v>
      </c>
    </row>
    <row r="235" spans="1:3" ht="45">
      <c r="B235" s="176">
        <v>2</v>
      </c>
      <c r="C235" s="180" t="s">
        <v>259</v>
      </c>
    </row>
    <row r="236" spans="1:3" ht="60">
      <c r="B236" s="176">
        <v>3</v>
      </c>
      <c r="C236" s="181" t="s">
        <v>260</v>
      </c>
    </row>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A62"/>
  <sheetViews>
    <sheetView showGridLines="0" tabSelected="1" zoomScale="60" zoomScaleNormal="60" workbookViewId="0">
      <selection activeCell="AJ48" sqref="AJ48"/>
    </sheetView>
  </sheetViews>
  <sheetFormatPr defaultRowHeight="15"/>
  <cols>
    <col min="1" max="1" width="12" customWidth="1"/>
    <col min="2" max="2" width="30.5703125" customWidth="1"/>
    <col min="3" max="3" width="13.5703125" customWidth="1"/>
    <col min="4" max="4" width="19.85546875" customWidth="1"/>
    <col min="5" max="5" width="11.140625" bestFit="1" customWidth="1"/>
    <col min="6" max="6" width="9.7109375" customWidth="1"/>
    <col min="7" max="7" width="13.85546875" bestFit="1" customWidth="1"/>
    <col min="8" max="8" width="29" customWidth="1"/>
    <col min="9" max="9" width="23.42578125" customWidth="1"/>
    <col min="10" max="10" width="9.140625" hidden="1" customWidth="1"/>
    <col min="11" max="11" width="2.5703125" hidden="1" customWidth="1"/>
    <col min="12" max="12" width="2.85546875" hidden="1" customWidth="1"/>
    <col min="13" max="14" width="9.140625" hidden="1" customWidth="1"/>
    <col min="15" max="17" width="10.85546875" hidden="1" customWidth="1"/>
    <col min="18" max="18" width="14.140625" hidden="1" customWidth="1"/>
    <col min="19" max="20" width="9.85546875" hidden="1" customWidth="1"/>
    <col min="21" max="21" width="3.5703125" hidden="1" customWidth="1"/>
    <col min="22" max="22" width="9.85546875" hidden="1" customWidth="1"/>
    <col min="23" max="23" width="10.85546875" hidden="1" customWidth="1"/>
    <col min="24" max="24" width="19.5703125" hidden="1" customWidth="1"/>
    <col min="25" max="25" width="10.85546875" style="57" hidden="1" customWidth="1"/>
    <col min="26" max="27" width="9.140625" hidden="1" customWidth="1"/>
    <col min="28" max="32" width="9.140625" customWidth="1"/>
  </cols>
  <sheetData>
    <row r="1" spans="1:27" ht="15.75">
      <c r="A1" s="1"/>
      <c r="B1" s="1"/>
      <c r="C1" s="2"/>
      <c r="D1" s="3"/>
      <c r="E1" s="3"/>
      <c r="F1" s="3"/>
      <c r="G1" s="3"/>
      <c r="H1" s="3"/>
      <c r="I1" s="3"/>
      <c r="J1" s="4"/>
      <c r="K1" s="4"/>
      <c r="L1" s="4"/>
      <c r="M1" s="4"/>
      <c r="N1" s="4"/>
      <c r="O1" s="4"/>
      <c r="P1" s="4"/>
      <c r="Q1" s="4"/>
      <c r="R1" s="4"/>
      <c r="S1" s="4"/>
      <c r="T1" s="4"/>
      <c r="U1" s="4"/>
      <c r="V1" s="4"/>
      <c r="W1" s="4"/>
      <c r="X1" s="4"/>
      <c r="Y1" s="262"/>
      <c r="Z1" s="4"/>
      <c r="AA1" s="4"/>
    </row>
    <row r="2" spans="1:27" ht="15.75">
      <c r="A2" s="1"/>
      <c r="B2" s="1"/>
      <c r="C2" s="2"/>
      <c r="D2" s="3"/>
      <c r="E2" s="3"/>
      <c r="F2" s="3"/>
      <c r="G2" s="3"/>
      <c r="H2" s="3"/>
      <c r="I2" s="3"/>
      <c r="J2" s="4"/>
      <c r="K2" s="4"/>
      <c r="L2" s="4"/>
      <c r="M2" s="4"/>
      <c r="N2" s="4"/>
      <c r="O2" s="4"/>
      <c r="P2" s="4"/>
      <c r="Q2" s="4"/>
      <c r="R2" s="4"/>
      <c r="S2" s="4"/>
      <c r="T2" s="4"/>
      <c r="U2" s="4"/>
      <c r="V2" s="4"/>
      <c r="W2" s="4"/>
      <c r="X2" s="4"/>
      <c r="Y2" s="262"/>
      <c r="Z2" s="4"/>
      <c r="AA2" s="4"/>
    </row>
    <row r="3" spans="1:27" ht="15.75">
      <c r="A3" s="1"/>
      <c r="B3" s="1"/>
      <c r="C3" s="5"/>
      <c r="D3" s="3"/>
      <c r="E3" s="3"/>
      <c r="F3" s="3"/>
      <c r="G3" s="3"/>
      <c r="H3" s="3"/>
      <c r="I3" s="3"/>
      <c r="J3" s="4"/>
      <c r="K3" s="4"/>
      <c r="L3" s="4"/>
      <c r="M3" s="4"/>
      <c r="N3" s="4"/>
      <c r="O3" s="4"/>
      <c r="P3" s="4"/>
      <c r="Q3" s="4"/>
      <c r="R3" s="4"/>
      <c r="S3" s="4"/>
      <c r="T3" s="4"/>
      <c r="U3" s="4"/>
      <c r="V3" s="4"/>
      <c r="W3" s="4"/>
      <c r="X3" s="4"/>
      <c r="Y3" s="262"/>
      <c r="Z3" s="4"/>
      <c r="AA3" s="4"/>
    </row>
    <row r="4" spans="1:27" ht="20.25">
      <c r="A4" s="290" t="s">
        <v>0</v>
      </c>
      <c r="B4" s="290"/>
      <c r="C4" s="291"/>
      <c r="D4" s="291"/>
      <c r="E4" s="291"/>
      <c r="F4" s="291"/>
      <c r="G4" s="291"/>
      <c r="H4" s="291"/>
      <c r="I4" s="58"/>
      <c r="J4" s="4"/>
      <c r="K4" s="4"/>
      <c r="L4" s="4"/>
      <c r="M4" s="4"/>
      <c r="N4" s="4"/>
      <c r="O4" s="4"/>
      <c r="P4" s="4"/>
      <c r="Q4" s="4"/>
      <c r="R4" s="4"/>
      <c r="S4" s="4"/>
      <c r="T4" s="4"/>
      <c r="U4" s="4"/>
      <c r="V4" s="4"/>
      <c r="W4" s="4"/>
      <c r="X4" s="4"/>
      <c r="Y4" s="262"/>
      <c r="Z4" s="4"/>
      <c r="AA4" s="4"/>
    </row>
    <row r="5" spans="1:27" ht="18">
      <c r="A5" s="6" t="s">
        <v>1</v>
      </c>
      <c r="B5" s="221"/>
      <c r="C5" s="6"/>
      <c r="D5" s="6"/>
      <c r="E5" s="7"/>
      <c r="F5" s="8" t="s">
        <v>2</v>
      </c>
      <c r="G5" s="222">
        <v>2017</v>
      </c>
      <c r="H5" s="59"/>
      <c r="I5" s="59"/>
      <c r="J5" s="9"/>
      <c r="K5" s="9"/>
      <c r="L5" s="9"/>
      <c r="M5" s="9"/>
      <c r="N5" s="9"/>
      <c r="O5" s="9"/>
      <c r="P5" s="9"/>
      <c r="Q5" s="9"/>
      <c r="R5" s="9"/>
      <c r="S5" s="9"/>
      <c r="T5" s="9"/>
      <c r="U5" s="9"/>
      <c r="V5" s="9"/>
      <c r="W5" s="9"/>
      <c r="X5" s="9"/>
      <c r="Y5" s="259"/>
      <c r="Z5" s="9"/>
      <c r="AA5" s="9"/>
    </row>
    <row r="6" spans="1:27" ht="18">
      <c r="A6" s="6" t="s">
        <v>3</v>
      </c>
      <c r="B6" s="6"/>
      <c r="C6" s="288"/>
      <c r="D6" s="288"/>
      <c r="E6" s="288"/>
      <c r="F6" s="288"/>
      <c r="G6" s="288"/>
      <c r="H6" s="288"/>
      <c r="I6" s="7"/>
      <c r="J6" s="10"/>
      <c r="K6" s="10"/>
      <c r="L6" s="10"/>
      <c r="M6" s="10"/>
      <c r="N6" s="10"/>
      <c r="O6" s="10"/>
      <c r="P6" s="10"/>
      <c r="Q6" s="10"/>
      <c r="R6" s="10"/>
      <c r="S6" s="10"/>
      <c r="T6" s="10"/>
      <c r="U6" s="10"/>
      <c r="V6" s="10"/>
      <c r="W6" s="10"/>
      <c r="X6" s="10"/>
      <c r="Y6" s="259"/>
      <c r="Z6" s="10"/>
      <c r="AA6" s="10"/>
    </row>
    <row r="7" spans="1:27" ht="18">
      <c r="A7" s="6" t="s">
        <v>4</v>
      </c>
      <c r="B7" s="6"/>
      <c r="C7" s="289"/>
      <c r="D7" s="289"/>
      <c r="E7" s="289"/>
      <c r="F7" s="289"/>
      <c r="G7" s="289"/>
      <c r="H7" s="289"/>
      <c r="I7" s="7"/>
      <c r="J7" s="10"/>
      <c r="K7" s="10"/>
      <c r="L7" s="10"/>
      <c r="M7" s="10"/>
      <c r="N7" s="10"/>
      <c r="O7" s="10"/>
      <c r="P7" s="10"/>
      <c r="Q7" s="10"/>
      <c r="R7" s="10"/>
      <c r="S7" s="10"/>
      <c r="T7" s="10"/>
      <c r="U7" s="10"/>
      <c r="V7" s="10"/>
      <c r="W7" s="10"/>
      <c r="X7" s="10"/>
      <c r="Y7" s="259"/>
      <c r="Z7" s="10"/>
      <c r="AA7" s="10"/>
    </row>
    <row r="8" spans="1:27" ht="18">
      <c r="A8" s="6" t="s">
        <v>5</v>
      </c>
      <c r="B8" s="6"/>
      <c r="C8" s="289"/>
      <c r="D8" s="289"/>
      <c r="E8" s="289"/>
      <c r="F8" s="289"/>
      <c r="G8" s="289"/>
      <c r="H8" s="289"/>
      <c r="I8" s="7"/>
      <c r="J8" s="10"/>
      <c r="K8" s="10"/>
      <c r="L8" s="10"/>
      <c r="M8" s="10"/>
      <c r="N8" s="10"/>
      <c r="O8" s="10"/>
      <c r="P8" s="10"/>
      <c r="Q8" s="10"/>
      <c r="R8" s="10"/>
      <c r="S8" s="10"/>
      <c r="T8" s="10"/>
      <c r="U8" s="10"/>
      <c r="V8" s="10"/>
      <c r="W8" s="10"/>
      <c r="X8" s="10"/>
      <c r="Y8" s="259"/>
      <c r="Z8" s="10"/>
      <c r="AA8" s="10"/>
    </row>
    <row r="9" spans="1:27" ht="18">
      <c r="A9" s="6" t="s">
        <v>6</v>
      </c>
      <c r="B9" s="6"/>
      <c r="C9" s="289"/>
      <c r="D9" s="289"/>
      <c r="E9" s="289"/>
      <c r="F9" s="289"/>
      <c r="G9" s="289"/>
      <c r="H9" s="289"/>
      <c r="I9" s="7"/>
      <c r="J9" s="10"/>
      <c r="K9" s="10"/>
      <c r="L9" s="10"/>
      <c r="M9" s="10"/>
      <c r="N9" s="10"/>
      <c r="O9" s="10"/>
      <c r="P9" s="10"/>
      <c r="Q9" s="10"/>
      <c r="R9" s="10"/>
      <c r="S9" s="10"/>
      <c r="T9" s="10"/>
      <c r="U9" s="10"/>
      <c r="V9" s="10"/>
      <c r="W9" s="10"/>
      <c r="X9" s="10"/>
      <c r="Y9" s="259"/>
      <c r="Z9" s="10"/>
      <c r="AA9" s="10"/>
    </row>
    <row r="10" spans="1:27" ht="18">
      <c r="A10" s="6" t="s">
        <v>7</v>
      </c>
      <c r="B10" s="288"/>
      <c r="C10" s="288"/>
      <c r="D10" s="11" t="s">
        <v>8</v>
      </c>
      <c r="E10" s="289"/>
      <c r="F10" s="289"/>
      <c r="G10" s="289"/>
      <c r="H10" s="289"/>
      <c r="I10" s="7"/>
      <c r="J10" s="10"/>
      <c r="K10" s="10"/>
      <c r="L10" s="10"/>
      <c r="M10" s="10"/>
      <c r="N10" s="10"/>
      <c r="O10" s="10"/>
      <c r="P10" s="10"/>
      <c r="Q10" s="10"/>
      <c r="R10" s="10"/>
      <c r="S10" s="10"/>
      <c r="T10" s="10"/>
      <c r="U10" s="10"/>
      <c r="V10" s="10"/>
      <c r="W10" s="10"/>
      <c r="X10" s="10"/>
      <c r="Y10" s="259"/>
      <c r="Z10" s="10"/>
      <c r="AA10" s="10"/>
    </row>
    <row r="11" spans="1:27" ht="15.75">
      <c r="A11" s="12"/>
      <c r="B11" s="12"/>
      <c r="C11" s="12"/>
      <c r="D11" s="12"/>
      <c r="E11" s="12"/>
      <c r="F11" s="12"/>
      <c r="G11" s="12"/>
      <c r="H11" s="12"/>
      <c r="I11" s="12"/>
      <c r="J11" s="13"/>
      <c r="K11" s="13"/>
      <c r="L11" s="13"/>
      <c r="M11" s="13"/>
      <c r="N11" s="13"/>
      <c r="O11" s="13"/>
      <c r="P11" s="13"/>
      <c r="Q11" s="13"/>
      <c r="R11" s="13"/>
      <c r="S11" s="13"/>
      <c r="T11" s="13"/>
      <c r="U11" s="13"/>
      <c r="V11" s="13"/>
      <c r="W11" s="13"/>
      <c r="X11" s="13"/>
      <c r="Y11" s="260"/>
      <c r="Z11" s="13"/>
      <c r="AA11" s="13"/>
    </row>
    <row r="12" spans="1:27" ht="47.25">
      <c r="A12" s="74" t="s">
        <v>9</v>
      </c>
      <c r="B12" s="286" t="s">
        <v>10</v>
      </c>
      <c r="C12" s="287"/>
      <c r="D12" s="75" t="s">
        <v>11</v>
      </c>
      <c r="E12" s="74" t="s">
        <v>12</v>
      </c>
      <c r="F12" s="76" t="s">
        <v>13</v>
      </c>
      <c r="G12" s="76" t="s">
        <v>36</v>
      </c>
      <c r="H12" s="77" t="s">
        <v>261</v>
      </c>
      <c r="I12" s="77" t="s">
        <v>368</v>
      </c>
      <c r="J12" s="14"/>
      <c r="K12" s="15">
        <v>0</v>
      </c>
      <c r="L12" s="15" t="s">
        <v>14</v>
      </c>
      <c r="M12" s="14"/>
      <c r="N12" s="14"/>
      <c r="O12" s="14"/>
      <c r="P12" s="14"/>
      <c r="Q12" s="14"/>
      <c r="R12" s="14"/>
      <c r="S12" s="14"/>
      <c r="T12" s="14"/>
      <c r="U12" s="14"/>
      <c r="V12" s="14"/>
      <c r="W12" s="14"/>
      <c r="X12" s="14"/>
      <c r="Y12" s="261"/>
      <c r="Z12" s="14"/>
      <c r="AA12" s="14"/>
    </row>
    <row r="13" spans="1:27" ht="15.75">
      <c r="A13" s="78">
        <v>1</v>
      </c>
      <c r="B13" s="283"/>
      <c r="C13" s="284"/>
      <c r="D13" s="79"/>
      <c r="E13" s="80"/>
      <c r="F13" s="80" t="str">
        <f>IFERROR(Y13&amp;"+","")</f>
        <v/>
      </c>
      <c r="G13" s="80"/>
      <c r="H13" s="79"/>
      <c r="I13" s="79"/>
      <c r="J13" s="16"/>
      <c r="K13" s="15">
        <v>1</v>
      </c>
      <c r="L13" s="15" t="s">
        <v>15</v>
      </c>
      <c r="M13" s="16"/>
      <c r="N13" s="16"/>
      <c r="O13" s="16" t="e">
        <f t="shared" ref="O13:O36" si="0">VALUE(LEFT(D13,2))+100</f>
        <v>#VALUE!</v>
      </c>
      <c r="P13" s="16" t="e">
        <f t="shared" ref="P13:P36" si="1">VALUE(MID(D13,3,2))</f>
        <v>#VALUE!</v>
      </c>
      <c r="Q13" s="16" t="e">
        <f t="shared" ref="Q13:Q36" si="2">VALUE(MID(D13,5,2))</f>
        <v>#VALUE!</v>
      </c>
      <c r="R13" s="17" t="e">
        <f>DATE(O13,P13,Q13)</f>
        <v>#VALUE!</v>
      </c>
      <c r="S13" s="18" t="e">
        <f ca="1">DATEDIF(R13,TODAY(),"y")</f>
        <v>#VALUE!</v>
      </c>
      <c r="T13" s="18" t="e">
        <f ca="1">DATEDIF(R13,TODAY(),"ym")</f>
        <v>#VALUE!</v>
      </c>
      <c r="U13" s="18" t="e">
        <f ca="1">DATEDIF(Q13,TODAY(),"md")</f>
        <v>#VALUE!</v>
      </c>
      <c r="V13" s="18" t="e">
        <f ca="1">DATEDIF(R13,TODAY(),"md")</f>
        <v>#VALUE!</v>
      </c>
      <c r="W13" s="16" t="e">
        <f>YEAR(R13)</f>
        <v>#VALUE!</v>
      </c>
      <c r="X13" s="19">
        <f ca="1">NOW()</f>
        <v>42811.637671643519</v>
      </c>
      <c r="Y13" s="261" t="e">
        <f>G5-W13-1</f>
        <v>#VALUE!</v>
      </c>
      <c r="Z13" s="16"/>
      <c r="AA13" s="16" t="str">
        <f t="shared" ref="AA13:AA52" si="3">F13&amp;I13</f>
        <v/>
      </c>
    </row>
    <row r="14" spans="1:27" ht="15.75">
      <c r="A14" s="78">
        <v>2</v>
      </c>
      <c r="B14" s="283"/>
      <c r="C14" s="284"/>
      <c r="D14" s="79"/>
      <c r="E14" s="80"/>
      <c r="F14" s="80" t="str">
        <f t="shared" ref="F14:F52" si="4">IFERROR(Y14&amp;"+","")</f>
        <v/>
      </c>
      <c r="G14" s="80"/>
      <c r="H14" s="79"/>
      <c r="I14" s="79"/>
      <c r="J14" s="16"/>
      <c r="K14" s="15">
        <v>2</v>
      </c>
      <c r="L14" s="15" t="s">
        <v>14</v>
      </c>
      <c r="M14" s="16"/>
      <c r="N14" s="16"/>
      <c r="O14" s="16" t="e">
        <f t="shared" si="0"/>
        <v>#VALUE!</v>
      </c>
      <c r="P14" s="16" t="e">
        <f t="shared" si="1"/>
        <v>#VALUE!</v>
      </c>
      <c r="Q14" s="16" t="e">
        <f t="shared" si="2"/>
        <v>#VALUE!</v>
      </c>
      <c r="R14" s="17" t="e">
        <f t="shared" ref="R14:R52" si="5">DATE(O14,P14,Q14)</f>
        <v>#VALUE!</v>
      </c>
      <c r="S14" s="18" t="e">
        <f t="shared" ref="S14:S52" ca="1" si="6">DATEDIF(R14,TODAY(),"y")</f>
        <v>#VALUE!</v>
      </c>
      <c r="T14" s="18" t="e">
        <f t="shared" ref="T14:T52" ca="1" si="7">DATEDIF(R14,TODAY(),"ym")</f>
        <v>#VALUE!</v>
      </c>
      <c r="U14" s="18"/>
      <c r="V14" s="18" t="e">
        <f t="shared" ref="V14:V52" ca="1" si="8">DATEDIF(R14,TODAY(),"md")</f>
        <v>#VALUE!</v>
      </c>
      <c r="W14" s="16" t="e">
        <f t="shared" ref="W14:W52" si="9">YEAR(R14)</f>
        <v>#VALUE!</v>
      </c>
      <c r="X14" s="19">
        <f t="shared" ref="X14:X52" ca="1" si="10">NOW()</f>
        <v>42811.637671643519</v>
      </c>
      <c r="Y14" s="261" t="e">
        <f>G5-W14-1</f>
        <v>#VALUE!</v>
      </c>
      <c r="Z14" s="16"/>
      <c r="AA14" s="16" t="str">
        <f t="shared" si="3"/>
        <v/>
      </c>
    </row>
    <row r="15" spans="1:27" ht="15.75">
      <c r="A15" s="78">
        <v>3</v>
      </c>
      <c r="B15" s="283"/>
      <c r="C15" s="284"/>
      <c r="D15" s="79"/>
      <c r="E15" s="80"/>
      <c r="F15" s="80" t="str">
        <f t="shared" si="4"/>
        <v/>
      </c>
      <c r="G15" s="80"/>
      <c r="H15" s="79"/>
      <c r="I15" s="79"/>
      <c r="J15" s="16"/>
      <c r="K15" s="15">
        <v>3</v>
      </c>
      <c r="L15" s="15" t="s">
        <v>15</v>
      </c>
      <c r="M15" s="16"/>
      <c r="N15" s="16"/>
      <c r="O15" s="16" t="e">
        <f t="shared" si="0"/>
        <v>#VALUE!</v>
      </c>
      <c r="P15" s="16" t="e">
        <f t="shared" si="1"/>
        <v>#VALUE!</v>
      </c>
      <c r="Q15" s="16" t="e">
        <f t="shared" si="2"/>
        <v>#VALUE!</v>
      </c>
      <c r="R15" s="17" t="e">
        <f t="shared" si="5"/>
        <v>#VALUE!</v>
      </c>
      <c r="S15" s="18" t="e">
        <f t="shared" ca="1" si="6"/>
        <v>#VALUE!</v>
      </c>
      <c r="T15" s="18" t="e">
        <f t="shared" ca="1" si="7"/>
        <v>#VALUE!</v>
      </c>
      <c r="U15" s="18"/>
      <c r="V15" s="18" t="e">
        <f t="shared" ca="1" si="8"/>
        <v>#VALUE!</v>
      </c>
      <c r="W15" s="16" t="e">
        <f t="shared" si="9"/>
        <v>#VALUE!</v>
      </c>
      <c r="X15" s="19">
        <f t="shared" ca="1" si="10"/>
        <v>42811.637671643519</v>
      </c>
      <c r="Y15" s="261" t="e">
        <f>G5-W15-1</f>
        <v>#VALUE!</v>
      </c>
      <c r="Z15" s="16"/>
      <c r="AA15" s="16" t="str">
        <f t="shared" si="3"/>
        <v/>
      </c>
    </row>
    <row r="16" spans="1:27" ht="15.75">
      <c r="A16" s="78">
        <v>4</v>
      </c>
      <c r="B16" s="283"/>
      <c r="C16" s="284"/>
      <c r="D16" s="79"/>
      <c r="E16" s="80"/>
      <c r="F16" s="80" t="str">
        <f t="shared" si="4"/>
        <v/>
      </c>
      <c r="G16" s="80"/>
      <c r="H16" s="79"/>
      <c r="I16" s="79"/>
      <c r="J16" s="16"/>
      <c r="K16" s="15">
        <v>4</v>
      </c>
      <c r="L16" s="15" t="s">
        <v>14</v>
      </c>
      <c r="M16" s="16"/>
      <c r="N16" s="16"/>
      <c r="O16" s="16" t="e">
        <f t="shared" si="0"/>
        <v>#VALUE!</v>
      </c>
      <c r="P16" s="16" t="e">
        <f t="shared" si="1"/>
        <v>#VALUE!</v>
      </c>
      <c r="Q16" s="16" t="e">
        <f t="shared" si="2"/>
        <v>#VALUE!</v>
      </c>
      <c r="R16" s="17" t="e">
        <f t="shared" si="5"/>
        <v>#VALUE!</v>
      </c>
      <c r="S16" s="18" t="e">
        <f t="shared" ca="1" si="6"/>
        <v>#VALUE!</v>
      </c>
      <c r="T16" s="18" t="e">
        <f t="shared" ca="1" si="7"/>
        <v>#VALUE!</v>
      </c>
      <c r="U16" s="18"/>
      <c r="V16" s="18" t="e">
        <f t="shared" ca="1" si="8"/>
        <v>#VALUE!</v>
      </c>
      <c r="W16" s="16" t="e">
        <f t="shared" si="9"/>
        <v>#VALUE!</v>
      </c>
      <c r="X16" s="19">
        <f t="shared" ca="1" si="10"/>
        <v>42811.637671643519</v>
      </c>
      <c r="Y16" s="261" t="e">
        <f>G5-W16-1</f>
        <v>#VALUE!</v>
      </c>
      <c r="Z16" s="16"/>
      <c r="AA16" s="16" t="str">
        <f t="shared" si="3"/>
        <v/>
      </c>
    </row>
    <row r="17" spans="1:27" ht="15.75">
      <c r="A17" s="78">
        <v>5</v>
      </c>
      <c r="B17" s="283"/>
      <c r="C17" s="284"/>
      <c r="D17" s="79"/>
      <c r="E17" s="80"/>
      <c r="F17" s="80" t="str">
        <f t="shared" si="4"/>
        <v/>
      </c>
      <c r="G17" s="80"/>
      <c r="H17" s="79"/>
      <c r="I17" s="79"/>
      <c r="J17" s="16"/>
      <c r="K17" s="15">
        <v>5</v>
      </c>
      <c r="L17" s="15" t="s">
        <v>15</v>
      </c>
      <c r="M17" s="16"/>
      <c r="N17" s="16"/>
      <c r="O17" s="16" t="e">
        <f t="shared" si="0"/>
        <v>#VALUE!</v>
      </c>
      <c r="P17" s="16" t="e">
        <f t="shared" si="1"/>
        <v>#VALUE!</v>
      </c>
      <c r="Q17" s="16" t="e">
        <f t="shared" si="2"/>
        <v>#VALUE!</v>
      </c>
      <c r="R17" s="17" t="e">
        <f t="shared" si="5"/>
        <v>#VALUE!</v>
      </c>
      <c r="S17" s="18" t="e">
        <f t="shared" ca="1" si="6"/>
        <v>#VALUE!</v>
      </c>
      <c r="T17" s="18" t="e">
        <f t="shared" ca="1" si="7"/>
        <v>#VALUE!</v>
      </c>
      <c r="U17" s="18"/>
      <c r="V17" s="18" t="e">
        <f t="shared" ca="1" si="8"/>
        <v>#VALUE!</v>
      </c>
      <c r="W17" s="16" t="e">
        <f t="shared" si="9"/>
        <v>#VALUE!</v>
      </c>
      <c r="X17" s="19">
        <f t="shared" ca="1" si="10"/>
        <v>42811.637671643519</v>
      </c>
      <c r="Y17" s="261" t="e">
        <f>G5-W17-1</f>
        <v>#VALUE!</v>
      </c>
      <c r="Z17" s="16"/>
      <c r="AA17" s="16" t="str">
        <f t="shared" si="3"/>
        <v/>
      </c>
    </row>
    <row r="18" spans="1:27" ht="15.75">
      <c r="A18" s="78">
        <v>6</v>
      </c>
      <c r="B18" s="283"/>
      <c r="C18" s="284"/>
      <c r="D18" s="79"/>
      <c r="E18" s="80"/>
      <c r="F18" s="80" t="str">
        <f t="shared" si="4"/>
        <v/>
      </c>
      <c r="G18" s="80"/>
      <c r="H18" s="79"/>
      <c r="I18" s="79"/>
      <c r="J18" s="16"/>
      <c r="K18" s="15">
        <v>6</v>
      </c>
      <c r="L18" s="15" t="s">
        <v>14</v>
      </c>
      <c r="M18" s="16"/>
      <c r="N18" s="16"/>
      <c r="O18" s="16" t="e">
        <f t="shared" si="0"/>
        <v>#VALUE!</v>
      </c>
      <c r="P18" s="16" t="e">
        <f t="shared" si="1"/>
        <v>#VALUE!</v>
      </c>
      <c r="Q18" s="16" t="e">
        <f t="shared" si="2"/>
        <v>#VALUE!</v>
      </c>
      <c r="R18" s="17" t="e">
        <f t="shared" si="5"/>
        <v>#VALUE!</v>
      </c>
      <c r="S18" s="18" t="e">
        <f t="shared" ca="1" si="6"/>
        <v>#VALUE!</v>
      </c>
      <c r="T18" s="18" t="e">
        <f t="shared" ca="1" si="7"/>
        <v>#VALUE!</v>
      </c>
      <c r="U18" s="18"/>
      <c r="V18" s="18" t="e">
        <f t="shared" ca="1" si="8"/>
        <v>#VALUE!</v>
      </c>
      <c r="W18" s="16" t="e">
        <f t="shared" si="9"/>
        <v>#VALUE!</v>
      </c>
      <c r="X18" s="19">
        <f t="shared" ca="1" si="10"/>
        <v>42811.637671643519</v>
      </c>
      <c r="Y18" s="261" t="e">
        <f>G5-W18-1</f>
        <v>#VALUE!</v>
      </c>
      <c r="Z18" s="16"/>
      <c r="AA18" s="16" t="str">
        <f t="shared" si="3"/>
        <v/>
      </c>
    </row>
    <row r="19" spans="1:27" ht="15.75">
      <c r="A19" s="78">
        <v>7</v>
      </c>
      <c r="B19" s="283"/>
      <c r="C19" s="284"/>
      <c r="D19" s="79"/>
      <c r="E19" s="80"/>
      <c r="F19" s="80" t="str">
        <f t="shared" si="4"/>
        <v/>
      </c>
      <c r="G19" s="80"/>
      <c r="H19" s="79"/>
      <c r="I19" s="79"/>
      <c r="J19" s="16"/>
      <c r="K19" s="15">
        <v>7</v>
      </c>
      <c r="L19" s="15" t="s">
        <v>15</v>
      </c>
      <c r="M19" s="16"/>
      <c r="N19" s="16"/>
      <c r="O19" s="16" t="e">
        <f t="shared" si="0"/>
        <v>#VALUE!</v>
      </c>
      <c r="P19" s="16" t="e">
        <f t="shared" si="1"/>
        <v>#VALUE!</v>
      </c>
      <c r="Q19" s="16" t="e">
        <f t="shared" si="2"/>
        <v>#VALUE!</v>
      </c>
      <c r="R19" s="17" t="e">
        <f t="shared" si="5"/>
        <v>#VALUE!</v>
      </c>
      <c r="S19" s="18" t="e">
        <f t="shared" ca="1" si="6"/>
        <v>#VALUE!</v>
      </c>
      <c r="T19" s="18" t="e">
        <f t="shared" ca="1" si="7"/>
        <v>#VALUE!</v>
      </c>
      <c r="U19" s="18"/>
      <c r="V19" s="18" t="e">
        <f t="shared" ca="1" si="8"/>
        <v>#VALUE!</v>
      </c>
      <c r="W19" s="16" t="e">
        <f t="shared" si="9"/>
        <v>#VALUE!</v>
      </c>
      <c r="X19" s="19">
        <f t="shared" ca="1" si="10"/>
        <v>42811.637671643519</v>
      </c>
      <c r="Y19" s="261" t="e">
        <f>G5-W19-1</f>
        <v>#VALUE!</v>
      </c>
      <c r="Z19" s="16"/>
      <c r="AA19" s="16" t="str">
        <f t="shared" si="3"/>
        <v/>
      </c>
    </row>
    <row r="20" spans="1:27" ht="15.75">
      <c r="A20" s="78">
        <v>8</v>
      </c>
      <c r="B20" s="283"/>
      <c r="C20" s="284"/>
      <c r="D20" s="79"/>
      <c r="E20" s="80"/>
      <c r="F20" s="80" t="str">
        <f t="shared" si="4"/>
        <v/>
      </c>
      <c r="G20" s="80"/>
      <c r="H20" s="79"/>
      <c r="I20" s="79"/>
      <c r="J20" s="16"/>
      <c r="K20" s="15">
        <v>8</v>
      </c>
      <c r="L20" s="15" t="s">
        <v>14</v>
      </c>
      <c r="M20" s="16"/>
      <c r="N20" s="16"/>
      <c r="O20" s="16" t="e">
        <f t="shared" si="0"/>
        <v>#VALUE!</v>
      </c>
      <c r="P20" s="16" t="e">
        <f t="shared" si="1"/>
        <v>#VALUE!</v>
      </c>
      <c r="Q20" s="16" t="e">
        <f t="shared" si="2"/>
        <v>#VALUE!</v>
      </c>
      <c r="R20" s="17" t="e">
        <f t="shared" si="5"/>
        <v>#VALUE!</v>
      </c>
      <c r="S20" s="18" t="e">
        <f t="shared" ca="1" si="6"/>
        <v>#VALUE!</v>
      </c>
      <c r="T20" s="18" t="e">
        <f t="shared" ca="1" si="7"/>
        <v>#VALUE!</v>
      </c>
      <c r="U20" s="18"/>
      <c r="V20" s="18" t="e">
        <f t="shared" ca="1" si="8"/>
        <v>#VALUE!</v>
      </c>
      <c r="W20" s="16" t="e">
        <f t="shared" si="9"/>
        <v>#VALUE!</v>
      </c>
      <c r="X20" s="19">
        <f t="shared" ca="1" si="10"/>
        <v>42811.637671643519</v>
      </c>
      <c r="Y20" s="261" t="e">
        <f>G5-W20-1</f>
        <v>#VALUE!</v>
      </c>
      <c r="Z20" s="16"/>
      <c r="AA20" s="16" t="str">
        <f t="shared" si="3"/>
        <v/>
      </c>
    </row>
    <row r="21" spans="1:27" ht="15.75">
      <c r="A21" s="78">
        <v>9</v>
      </c>
      <c r="B21" s="283"/>
      <c r="C21" s="284"/>
      <c r="D21" s="79"/>
      <c r="E21" s="80"/>
      <c r="F21" s="80" t="str">
        <f t="shared" si="4"/>
        <v/>
      </c>
      <c r="G21" s="80"/>
      <c r="H21" s="79"/>
      <c r="I21" s="79"/>
      <c r="J21" s="16"/>
      <c r="K21" s="15">
        <v>9</v>
      </c>
      <c r="L21" s="15" t="s">
        <v>15</v>
      </c>
      <c r="M21" s="16"/>
      <c r="N21" s="16"/>
      <c r="O21" s="16" t="e">
        <f t="shared" si="0"/>
        <v>#VALUE!</v>
      </c>
      <c r="P21" s="16" t="e">
        <f t="shared" si="1"/>
        <v>#VALUE!</v>
      </c>
      <c r="Q21" s="16" t="e">
        <f t="shared" si="2"/>
        <v>#VALUE!</v>
      </c>
      <c r="R21" s="17" t="e">
        <f t="shared" si="5"/>
        <v>#VALUE!</v>
      </c>
      <c r="S21" s="18" t="e">
        <f t="shared" ca="1" si="6"/>
        <v>#VALUE!</v>
      </c>
      <c r="T21" s="18" t="e">
        <f t="shared" ca="1" si="7"/>
        <v>#VALUE!</v>
      </c>
      <c r="U21" s="18"/>
      <c r="V21" s="18" t="e">
        <f t="shared" ca="1" si="8"/>
        <v>#VALUE!</v>
      </c>
      <c r="W21" s="16" t="e">
        <f t="shared" si="9"/>
        <v>#VALUE!</v>
      </c>
      <c r="X21" s="19">
        <f t="shared" ca="1" si="10"/>
        <v>42811.637671643519</v>
      </c>
      <c r="Y21" s="261" t="e">
        <f>G5-W21-1</f>
        <v>#VALUE!</v>
      </c>
      <c r="Z21" s="16"/>
      <c r="AA21" s="16" t="str">
        <f t="shared" si="3"/>
        <v/>
      </c>
    </row>
    <row r="22" spans="1:27" ht="15.75">
      <c r="A22" s="78">
        <v>10</v>
      </c>
      <c r="B22" s="283"/>
      <c r="C22" s="284"/>
      <c r="D22" s="79"/>
      <c r="E22" s="80"/>
      <c r="F22" s="80" t="str">
        <f t="shared" si="4"/>
        <v/>
      </c>
      <c r="G22" s="80"/>
      <c r="H22" s="79"/>
      <c r="I22" s="79"/>
      <c r="J22" s="16"/>
      <c r="M22" s="16"/>
      <c r="N22" s="16"/>
      <c r="O22" s="16" t="e">
        <f t="shared" si="0"/>
        <v>#VALUE!</v>
      </c>
      <c r="P22" s="16" t="e">
        <f t="shared" si="1"/>
        <v>#VALUE!</v>
      </c>
      <c r="Q22" s="16" t="e">
        <f t="shared" si="2"/>
        <v>#VALUE!</v>
      </c>
      <c r="R22" s="17" t="e">
        <f t="shared" si="5"/>
        <v>#VALUE!</v>
      </c>
      <c r="S22" s="18" t="e">
        <f t="shared" ca="1" si="6"/>
        <v>#VALUE!</v>
      </c>
      <c r="T22" s="18" t="e">
        <f t="shared" ca="1" si="7"/>
        <v>#VALUE!</v>
      </c>
      <c r="U22" s="18"/>
      <c r="V22" s="18" t="e">
        <f t="shared" ca="1" si="8"/>
        <v>#VALUE!</v>
      </c>
      <c r="W22" s="16" t="e">
        <f t="shared" si="9"/>
        <v>#VALUE!</v>
      </c>
      <c r="X22" s="19">
        <f t="shared" ca="1" si="10"/>
        <v>42811.637671643519</v>
      </c>
      <c r="Y22" s="261" t="e">
        <f>G5-W22-1</f>
        <v>#VALUE!</v>
      </c>
      <c r="Z22" s="16"/>
      <c r="AA22" s="16" t="str">
        <f t="shared" si="3"/>
        <v/>
      </c>
    </row>
    <row r="23" spans="1:27" ht="15.75">
      <c r="A23" s="78">
        <v>11</v>
      </c>
      <c r="B23" s="283"/>
      <c r="C23" s="284"/>
      <c r="D23" s="79"/>
      <c r="E23" s="80"/>
      <c r="F23" s="80" t="str">
        <f t="shared" si="4"/>
        <v/>
      </c>
      <c r="G23" s="80"/>
      <c r="H23" s="79"/>
      <c r="I23" s="79"/>
      <c r="J23" s="16"/>
      <c r="K23" t="s">
        <v>37</v>
      </c>
      <c r="M23" s="16"/>
      <c r="N23" s="16"/>
      <c r="O23" s="16" t="e">
        <f t="shared" si="0"/>
        <v>#VALUE!</v>
      </c>
      <c r="P23" s="16" t="e">
        <f t="shared" si="1"/>
        <v>#VALUE!</v>
      </c>
      <c r="Q23" s="16" t="e">
        <f t="shared" si="2"/>
        <v>#VALUE!</v>
      </c>
      <c r="R23" s="17" t="e">
        <f t="shared" si="5"/>
        <v>#VALUE!</v>
      </c>
      <c r="S23" s="18" t="e">
        <f t="shared" ca="1" si="6"/>
        <v>#VALUE!</v>
      </c>
      <c r="T23" s="18" t="e">
        <f t="shared" ca="1" si="7"/>
        <v>#VALUE!</v>
      </c>
      <c r="U23" s="18"/>
      <c r="V23" s="18" t="e">
        <f t="shared" ca="1" si="8"/>
        <v>#VALUE!</v>
      </c>
      <c r="W23" s="16" t="e">
        <f t="shared" si="9"/>
        <v>#VALUE!</v>
      </c>
      <c r="X23" s="19">
        <f t="shared" ca="1" si="10"/>
        <v>42811.637671643519</v>
      </c>
      <c r="Y23" s="261" t="e">
        <f>G5-W23-1</f>
        <v>#VALUE!</v>
      </c>
      <c r="Z23" s="16"/>
      <c r="AA23" s="16" t="str">
        <f t="shared" si="3"/>
        <v/>
      </c>
    </row>
    <row r="24" spans="1:27" ht="15.75">
      <c r="A24" s="78">
        <v>12</v>
      </c>
      <c r="B24" s="283"/>
      <c r="C24" s="284"/>
      <c r="D24" s="79"/>
      <c r="E24" s="80"/>
      <c r="F24" s="80" t="str">
        <f t="shared" si="4"/>
        <v/>
      </c>
      <c r="G24" s="80"/>
      <c r="H24" s="79"/>
      <c r="I24" s="79"/>
      <c r="J24" s="16"/>
      <c r="K24" s="16" t="s">
        <v>38</v>
      </c>
      <c r="L24" s="16"/>
      <c r="M24" s="16"/>
      <c r="N24" s="16"/>
      <c r="O24" s="16" t="e">
        <f t="shared" si="0"/>
        <v>#VALUE!</v>
      </c>
      <c r="P24" s="16" t="e">
        <f t="shared" si="1"/>
        <v>#VALUE!</v>
      </c>
      <c r="Q24" s="16" t="e">
        <f t="shared" si="2"/>
        <v>#VALUE!</v>
      </c>
      <c r="R24" s="17" t="e">
        <f t="shared" si="5"/>
        <v>#VALUE!</v>
      </c>
      <c r="S24" s="18" t="e">
        <f t="shared" ca="1" si="6"/>
        <v>#VALUE!</v>
      </c>
      <c r="T24" s="18" t="e">
        <f t="shared" ca="1" si="7"/>
        <v>#VALUE!</v>
      </c>
      <c r="U24" s="18"/>
      <c r="V24" s="18" t="e">
        <f t="shared" ca="1" si="8"/>
        <v>#VALUE!</v>
      </c>
      <c r="W24" s="16" t="e">
        <f t="shared" si="9"/>
        <v>#VALUE!</v>
      </c>
      <c r="X24" s="19">
        <f t="shared" ca="1" si="10"/>
        <v>42811.637671643519</v>
      </c>
      <c r="Y24" s="261" t="e">
        <f>G5-W24-1</f>
        <v>#VALUE!</v>
      </c>
      <c r="Z24" s="16"/>
      <c r="AA24" s="16" t="str">
        <f t="shared" si="3"/>
        <v/>
      </c>
    </row>
    <row r="25" spans="1:27" ht="15.75">
      <c r="A25" s="78">
        <v>13</v>
      </c>
      <c r="B25" s="283"/>
      <c r="C25" s="284"/>
      <c r="D25" s="79"/>
      <c r="E25" s="80"/>
      <c r="F25" s="80" t="str">
        <f t="shared" si="4"/>
        <v/>
      </c>
      <c r="G25" s="80"/>
      <c r="H25" s="79"/>
      <c r="I25" s="79"/>
      <c r="J25" s="16"/>
      <c r="K25" s="16"/>
      <c r="L25" s="16"/>
      <c r="M25" s="16"/>
      <c r="N25" s="16"/>
      <c r="O25" s="16" t="e">
        <f t="shared" si="0"/>
        <v>#VALUE!</v>
      </c>
      <c r="P25" s="16" t="e">
        <f t="shared" si="1"/>
        <v>#VALUE!</v>
      </c>
      <c r="Q25" s="16" t="e">
        <f t="shared" si="2"/>
        <v>#VALUE!</v>
      </c>
      <c r="R25" s="17" t="e">
        <f t="shared" si="5"/>
        <v>#VALUE!</v>
      </c>
      <c r="S25" s="18" t="e">
        <f t="shared" ca="1" si="6"/>
        <v>#VALUE!</v>
      </c>
      <c r="T25" s="18" t="e">
        <f t="shared" ca="1" si="7"/>
        <v>#VALUE!</v>
      </c>
      <c r="U25" s="18"/>
      <c r="V25" s="18" t="e">
        <f t="shared" ca="1" si="8"/>
        <v>#VALUE!</v>
      </c>
      <c r="W25" s="16" t="e">
        <f t="shared" si="9"/>
        <v>#VALUE!</v>
      </c>
      <c r="X25" s="19">
        <f t="shared" ca="1" si="10"/>
        <v>42811.637671643519</v>
      </c>
      <c r="Y25" s="261" t="e">
        <f>G5-W25-1</f>
        <v>#VALUE!</v>
      </c>
      <c r="Z25" s="16"/>
      <c r="AA25" s="16" t="str">
        <f t="shared" si="3"/>
        <v/>
      </c>
    </row>
    <row r="26" spans="1:27" ht="15.75">
      <c r="A26" s="78">
        <v>14</v>
      </c>
      <c r="B26" s="283"/>
      <c r="C26" s="284"/>
      <c r="D26" s="79"/>
      <c r="E26" s="80"/>
      <c r="F26" s="80" t="str">
        <f t="shared" si="4"/>
        <v/>
      </c>
      <c r="G26" s="80"/>
      <c r="H26" s="79"/>
      <c r="I26" s="79"/>
      <c r="J26" s="16"/>
      <c r="K26" s="16"/>
      <c r="L26" s="16"/>
      <c r="M26" s="16"/>
      <c r="N26" s="16"/>
      <c r="O26" s="16" t="e">
        <f t="shared" si="0"/>
        <v>#VALUE!</v>
      </c>
      <c r="P26" s="16" t="e">
        <f t="shared" si="1"/>
        <v>#VALUE!</v>
      </c>
      <c r="Q26" s="16" t="e">
        <f t="shared" si="2"/>
        <v>#VALUE!</v>
      </c>
      <c r="R26" s="17" t="e">
        <f t="shared" si="5"/>
        <v>#VALUE!</v>
      </c>
      <c r="S26" s="18" t="e">
        <f ca="1">DATEDIF(R26,TODAY(),"y")</f>
        <v>#VALUE!</v>
      </c>
      <c r="T26" s="18" t="e">
        <f t="shared" ca="1" si="7"/>
        <v>#VALUE!</v>
      </c>
      <c r="U26" s="18"/>
      <c r="V26" s="18" t="e">
        <f t="shared" ca="1" si="8"/>
        <v>#VALUE!</v>
      </c>
      <c r="W26" s="16" t="e">
        <f t="shared" si="9"/>
        <v>#VALUE!</v>
      </c>
      <c r="X26" s="19">
        <f t="shared" ca="1" si="10"/>
        <v>42811.637671643519</v>
      </c>
      <c r="Y26" s="261" t="e">
        <f>G5-W26-1</f>
        <v>#VALUE!</v>
      </c>
      <c r="Z26" s="16"/>
      <c r="AA26" s="16" t="str">
        <f t="shared" si="3"/>
        <v/>
      </c>
    </row>
    <row r="27" spans="1:27" ht="15.75">
      <c r="A27" s="78">
        <v>15</v>
      </c>
      <c r="B27" s="283"/>
      <c r="C27" s="284"/>
      <c r="D27" s="79"/>
      <c r="E27" s="80"/>
      <c r="F27" s="80" t="str">
        <f t="shared" si="4"/>
        <v/>
      </c>
      <c r="G27" s="80"/>
      <c r="H27" s="79"/>
      <c r="I27" s="79"/>
      <c r="J27" s="16"/>
      <c r="K27" s="16"/>
      <c r="L27" s="16"/>
      <c r="M27" s="16"/>
      <c r="N27" s="16"/>
      <c r="O27" s="16" t="e">
        <f t="shared" si="0"/>
        <v>#VALUE!</v>
      </c>
      <c r="P27" s="16" t="e">
        <f t="shared" si="1"/>
        <v>#VALUE!</v>
      </c>
      <c r="Q27" s="16" t="e">
        <f t="shared" si="2"/>
        <v>#VALUE!</v>
      </c>
      <c r="R27" s="17" t="e">
        <f t="shared" si="5"/>
        <v>#VALUE!</v>
      </c>
      <c r="S27" s="18" t="e">
        <f t="shared" ca="1" si="6"/>
        <v>#VALUE!</v>
      </c>
      <c r="T27" s="18" t="e">
        <f t="shared" ca="1" si="7"/>
        <v>#VALUE!</v>
      </c>
      <c r="U27" s="18"/>
      <c r="V27" s="18" t="e">
        <f t="shared" ca="1" si="8"/>
        <v>#VALUE!</v>
      </c>
      <c r="W27" s="16" t="e">
        <f t="shared" si="9"/>
        <v>#VALUE!</v>
      </c>
      <c r="X27" s="19">
        <f t="shared" ca="1" si="10"/>
        <v>42811.637671643519</v>
      </c>
      <c r="Y27" s="261" t="e">
        <f>G5-W27-1</f>
        <v>#VALUE!</v>
      </c>
      <c r="Z27" s="16"/>
      <c r="AA27" s="16" t="str">
        <f t="shared" si="3"/>
        <v/>
      </c>
    </row>
    <row r="28" spans="1:27" ht="15.75">
      <c r="A28" s="78">
        <v>16</v>
      </c>
      <c r="B28" s="283"/>
      <c r="C28" s="284"/>
      <c r="D28" s="79"/>
      <c r="E28" s="80"/>
      <c r="F28" s="80" t="str">
        <f t="shared" si="4"/>
        <v/>
      </c>
      <c r="G28" s="80"/>
      <c r="H28" s="79"/>
      <c r="I28" s="79"/>
      <c r="J28" s="16"/>
      <c r="K28" s="16"/>
      <c r="L28" s="16"/>
      <c r="M28" s="16"/>
      <c r="N28" s="16"/>
      <c r="O28" s="16" t="e">
        <f t="shared" si="0"/>
        <v>#VALUE!</v>
      </c>
      <c r="P28" s="16" t="e">
        <f t="shared" si="1"/>
        <v>#VALUE!</v>
      </c>
      <c r="Q28" s="16" t="e">
        <f t="shared" si="2"/>
        <v>#VALUE!</v>
      </c>
      <c r="R28" s="17" t="e">
        <f t="shared" si="5"/>
        <v>#VALUE!</v>
      </c>
      <c r="S28" s="18" t="e">
        <f t="shared" ca="1" si="6"/>
        <v>#VALUE!</v>
      </c>
      <c r="T28" s="18" t="e">
        <f t="shared" ca="1" si="7"/>
        <v>#VALUE!</v>
      </c>
      <c r="U28" s="18"/>
      <c r="V28" s="18" t="e">
        <f t="shared" ca="1" si="8"/>
        <v>#VALUE!</v>
      </c>
      <c r="W28" s="16" t="e">
        <f t="shared" si="9"/>
        <v>#VALUE!</v>
      </c>
      <c r="X28" s="19">
        <f t="shared" ca="1" si="10"/>
        <v>42811.637671643519</v>
      </c>
      <c r="Y28" s="261" t="e">
        <f>G5-W28-1</f>
        <v>#VALUE!</v>
      </c>
      <c r="Z28" s="16"/>
      <c r="AA28" s="16" t="str">
        <f t="shared" si="3"/>
        <v/>
      </c>
    </row>
    <row r="29" spans="1:27" ht="15.75">
      <c r="A29" s="78">
        <v>17</v>
      </c>
      <c r="B29" s="283"/>
      <c r="C29" s="284"/>
      <c r="D29" s="79"/>
      <c r="E29" s="80"/>
      <c r="F29" s="80" t="str">
        <f t="shared" si="4"/>
        <v/>
      </c>
      <c r="G29" s="80"/>
      <c r="H29" s="79"/>
      <c r="I29" s="79"/>
      <c r="J29" s="16"/>
      <c r="K29" s="16"/>
      <c r="L29" s="16"/>
      <c r="M29" s="16"/>
      <c r="N29" s="16"/>
      <c r="O29" s="16" t="e">
        <f t="shared" si="0"/>
        <v>#VALUE!</v>
      </c>
      <c r="P29" s="16" t="e">
        <f t="shared" si="1"/>
        <v>#VALUE!</v>
      </c>
      <c r="Q29" s="16" t="e">
        <f t="shared" si="2"/>
        <v>#VALUE!</v>
      </c>
      <c r="R29" s="17" t="e">
        <f t="shared" si="5"/>
        <v>#VALUE!</v>
      </c>
      <c r="S29" s="18" t="e">
        <f t="shared" ca="1" si="6"/>
        <v>#VALUE!</v>
      </c>
      <c r="T29" s="18" t="e">
        <f t="shared" ca="1" si="7"/>
        <v>#VALUE!</v>
      </c>
      <c r="U29" s="18"/>
      <c r="V29" s="18" t="e">
        <f t="shared" ca="1" si="8"/>
        <v>#VALUE!</v>
      </c>
      <c r="W29" s="16" t="e">
        <f t="shared" si="9"/>
        <v>#VALUE!</v>
      </c>
      <c r="X29" s="19">
        <f t="shared" ca="1" si="10"/>
        <v>42811.637671643519</v>
      </c>
      <c r="Y29" s="261" t="e">
        <f>G5-W29-1</f>
        <v>#VALUE!</v>
      </c>
      <c r="Z29" s="16"/>
      <c r="AA29" s="16" t="str">
        <f t="shared" si="3"/>
        <v/>
      </c>
    </row>
    <row r="30" spans="1:27" ht="15.75">
      <c r="A30" s="78">
        <v>18</v>
      </c>
      <c r="B30" s="283"/>
      <c r="C30" s="284"/>
      <c r="D30" s="79"/>
      <c r="E30" s="80"/>
      <c r="F30" s="80" t="str">
        <f t="shared" si="4"/>
        <v/>
      </c>
      <c r="G30" s="80"/>
      <c r="H30" s="79"/>
      <c r="I30" s="79"/>
      <c r="J30" s="16"/>
      <c r="K30" s="16"/>
      <c r="L30" s="16"/>
      <c r="M30" s="16"/>
      <c r="N30" s="16"/>
      <c r="O30" s="16" t="e">
        <f t="shared" si="0"/>
        <v>#VALUE!</v>
      </c>
      <c r="P30" s="16" t="e">
        <f t="shared" si="1"/>
        <v>#VALUE!</v>
      </c>
      <c r="Q30" s="16" t="e">
        <f t="shared" si="2"/>
        <v>#VALUE!</v>
      </c>
      <c r="R30" s="17" t="e">
        <f t="shared" si="5"/>
        <v>#VALUE!</v>
      </c>
      <c r="S30" s="18" t="e">
        <f t="shared" ca="1" si="6"/>
        <v>#VALUE!</v>
      </c>
      <c r="T30" s="18" t="e">
        <f t="shared" ca="1" si="7"/>
        <v>#VALUE!</v>
      </c>
      <c r="U30" s="18"/>
      <c r="V30" s="18" t="e">
        <f t="shared" ca="1" si="8"/>
        <v>#VALUE!</v>
      </c>
      <c r="W30" s="16" t="e">
        <f t="shared" si="9"/>
        <v>#VALUE!</v>
      </c>
      <c r="X30" s="19">
        <f t="shared" ca="1" si="10"/>
        <v>42811.637671643519</v>
      </c>
      <c r="Y30" s="261" t="e">
        <f>G5-W30-1</f>
        <v>#VALUE!</v>
      </c>
      <c r="Z30" s="16"/>
      <c r="AA30" s="16" t="str">
        <f t="shared" si="3"/>
        <v/>
      </c>
    </row>
    <row r="31" spans="1:27" ht="15.75">
      <c r="A31" s="78">
        <v>19</v>
      </c>
      <c r="B31" s="283"/>
      <c r="C31" s="284"/>
      <c r="D31" s="79"/>
      <c r="E31" s="80"/>
      <c r="F31" s="80" t="str">
        <f t="shared" si="4"/>
        <v/>
      </c>
      <c r="G31" s="80"/>
      <c r="H31" s="79"/>
      <c r="I31" s="79"/>
      <c r="J31" s="16"/>
      <c r="K31" s="16"/>
      <c r="L31" s="16"/>
      <c r="M31" s="16"/>
      <c r="N31" s="16"/>
      <c r="O31" s="16" t="e">
        <f t="shared" si="0"/>
        <v>#VALUE!</v>
      </c>
      <c r="P31" s="16" t="e">
        <f t="shared" si="1"/>
        <v>#VALUE!</v>
      </c>
      <c r="Q31" s="16" t="e">
        <f t="shared" si="2"/>
        <v>#VALUE!</v>
      </c>
      <c r="R31" s="17" t="e">
        <f t="shared" si="5"/>
        <v>#VALUE!</v>
      </c>
      <c r="S31" s="18" t="e">
        <f t="shared" ca="1" si="6"/>
        <v>#VALUE!</v>
      </c>
      <c r="T31" s="18" t="e">
        <f t="shared" ca="1" si="7"/>
        <v>#VALUE!</v>
      </c>
      <c r="U31" s="18"/>
      <c r="V31" s="18" t="e">
        <f t="shared" ca="1" si="8"/>
        <v>#VALUE!</v>
      </c>
      <c r="W31" s="16" t="e">
        <f t="shared" si="9"/>
        <v>#VALUE!</v>
      </c>
      <c r="X31" s="19">
        <f t="shared" ca="1" si="10"/>
        <v>42811.637671643519</v>
      </c>
      <c r="Y31" s="261" t="e">
        <f>G5-W31-1</f>
        <v>#VALUE!</v>
      </c>
      <c r="Z31" s="16"/>
      <c r="AA31" s="16" t="str">
        <f t="shared" si="3"/>
        <v/>
      </c>
    </row>
    <row r="32" spans="1:27" ht="15.75">
      <c r="A32" s="78">
        <v>20</v>
      </c>
      <c r="B32" s="283"/>
      <c r="C32" s="284"/>
      <c r="D32" s="79"/>
      <c r="E32" s="80"/>
      <c r="F32" s="80" t="str">
        <f t="shared" si="4"/>
        <v/>
      </c>
      <c r="G32" s="80"/>
      <c r="H32" s="79"/>
      <c r="I32" s="79"/>
      <c r="J32" s="16"/>
      <c r="K32" s="16"/>
      <c r="L32" s="16"/>
      <c r="M32" s="16"/>
      <c r="N32" s="16"/>
      <c r="O32" s="16" t="e">
        <f t="shared" si="0"/>
        <v>#VALUE!</v>
      </c>
      <c r="P32" s="16" t="e">
        <f t="shared" si="1"/>
        <v>#VALUE!</v>
      </c>
      <c r="Q32" s="16" t="e">
        <f t="shared" si="2"/>
        <v>#VALUE!</v>
      </c>
      <c r="R32" s="17" t="e">
        <f t="shared" si="5"/>
        <v>#VALUE!</v>
      </c>
      <c r="S32" s="18" t="e">
        <f t="shared" ca="1" si="6"/>
        <v>#VALUE!</v>
      </c>
      <c r="T32" s="18" t="e">
        <f t="shared" ca="1" si="7"/>
        <v>#VALUE!</v>
      </c>
      <c r="U32" s="18"/>
      <c r="V32" s="18" t="e">
        <f t="shared" ca="1" si="8"/>
        <v>#VALUE!</v>
      </c>
      <c r="W32" s="16" t="e">
        <f t="shared" si="9"/>
        <v>#VALUE!</v>
      </c>
      <c r="X32" s="19">
        <f t="shared" ca="1" si="10"/>
        <v>42811.637671643519</v>
      </c>
      <c r="Y32" s="261" t="e">
        <f>G5-W32-1</f>
        <v>#VALUE!</v>
      </c>
      <c r="Z32" s="16"/>
      <c r="AA32" s="16" t="str">
        <f t="shared" si="3"/>
        <v/>
      </c>
    </row>
    <row r="33" spans="1:27" ht="15.75">
      <c r="A33" s="78">
        <v>21</v>
      </c>
      <c r="B33" s="283"/>
      <c r="C33" s="284"/>
      <c r="D33" s="79"/>
      <c r="E33" s="80"/>
      <c r="F33" s="80" t="str">
        <f t="shared" si="4"/>
        <v/>
      </c>
      <c r="G33" s="80"/>
      <c r="H33" s="79"/>
      <c r="I33" s="79"/>
      <c r="J33" s="16"/>
      <c r="K33" s="16"/>
      <c r="L33" s="16"/>
      <c r="M33" s="16"/>
      <c r="N33" s="16"/>
      <c r="O33" s="16" t="e">
        <f t="shared" si="0"/>
        <v>#VALUE!</v>
      </c>
      <c r="P33" s="16" t="e">
        <f t="shared" si="1"/>
        <v>#VALUE!</v>
      </c>
      <c r="Q33" s="16" t="e">
        <f t="shared" si="2"/>
        <v>#VALUE!</v>
      </c>
      <c r="R33" s="17" t="e">
        <f t="shared" si="5"/>
        <v>#VALUE!</v>
      </c>
      <c r="S33" s="18" t="e">
        <f t="shared" ca="1" si="6"/>
        <v>#VALUE!</v>
      </c>
      <c r="T33" s="18" t="e">
        <f t="shared" ca="1" si="7"/>
        <v>#VALUE!</v>
      </c>
      <c r="U33" s="18"/>
      <c r="V33" s="18" t="e">
        <f t="shared" ca="1" si="8"/>
        <v>#VALUE!</v>
      </c>
      <c r="W33" s="16" t="e">
        <f t="shared" si="9"/>
        <v>#VALUE!</v>
      </c>
      <c r="X33" s="19">
        <f t="shared" ca="1" si="10"/>
        <v>42811.637671643519</v>
      </c>
      <c r="Y33" s="261" t="e">
        <f>G5-W33-1</f>
        <v>#VALUE!</v>
      </c>
      <c r="Z33" s="16"/>
      <c r="AA33" s="16" t="str">
        <f t="shared" si="3"/>
        <v/>
      </c>
    </row>
    <row r="34" spans="1:27" ht="15.75">
      <c r="A34" s="78">
        <v>22</v>
      </c>
      <c r="B34" s="283"/>
      <c r="C34" s="284"/>
      <c r="D34" s="79"/>
      <c r="E34" s="80"/>
      <c r="F34" s="80" t="str">
        <f t="shared" si="4"/>
        <v/>
      </c>
      <c r="G34" s="80"/>
      <c r="H34" s="79"/>
      <c r="I34" s="79"/>
      <c r="J34" s="16"/>
      <c r="K34" s="16"/>
      <c r="L34" s="16"/>
      <c r="M34" s="16"/>
      <c r="N34" s="16"/>
      <c r="O34" s="16" t="e">
        <f t="shared" si="0"/>
        <v>#VALUE!</v>
      </c>
      <c r="P34" s="16" t="e">
        <f t="shared" si="1"/>
        <v>#VALUE!</v>
      </c>
      <c r="Q34" s="16" t="e">
        <f t="shared" si="2"/>
        <v>#VALUE!</v>
      </c>
      <c r="R34" s="17" t="e">
        <f t="shared" si="5"/>
        <v>#VALUE!</v>
      </c>
      <c r="S34" s="18" t="e">
        <f t="shared" ca="1" si="6"/>
        <v>#VALUE!</v>
      </c>
      <c r="T34" s="18" t="e">
        <f t="shared" ca="1" si="7"/>
        <v>#VALUE!</v>
      </c>
      <c r="U34" s="18"/>
      <c r="V34" s="18" t="e">
        <f t="shared" ca="1" si="8"/>
        <v>#VALUE!</v>
      </c>
      <c r="W34" s="16" t="e">
        <f t="shared" si="9"/>
        <v>#VALUE!</v>
      </c>
      <c r="X34" s="19">
        <f t="shared" ca="1" si="10"/>
        <v>42811.637671643519</v>
      </c>
      <c r="Y34" s="261" t="e">
        <f>G5-W34-1</f>
        <v>#VALUE!</v>
      </c>
      <c r="Z34" s="16"/>
      <c r="AA34" s="16" t="str">
        <f t="shared" si="3"/>
        <v/>
      </c>
    </row>
    <row r="35" spans="1:27" ht="15.75">
      <c r="A35" s="78">
        <v>23</v>
      </c>
      <c r="B35" s="283"/>
      <c r="C35" s="284"/>
      <c r="D35" s="79"/>
      <c r="E35" s="80"/>
      <c r="F35" s="80" t="str">
        <f t="shared" si="4"/>
        <v/>
      </c>
      <c r="G35" s="80"/>
      <c r="H35" s="79"/>
      <c r="I35" s="79"/>
      <c r="J35" s="16"/>
      <c r="K35" s="16"/>
      <c r="L35" s="16"/>
      <c r="M35" s="16"/>
      <c r="N35" s="16"/>
      <c r="O35" s="16" t="e">
        <f t="shared" si="0"/>
        <v>#VALUE!</v>
      </c>
      <c r="P35" s="16" t="e">
        <f t="shared" si="1"/>
        <v>#VALUE!</v>
      </c>
      <c r="Q35" s="16" t="e">
        <f t="shared" si="2"/>
        <v>#VALUE!</v>
      </c>
      <c r="R35" s="17" t="e">
        <f t="shared" si="5"/>
        <v>#VALUE!</v>
      </c>
      <c r="S35" s="18" t="e">
        <f t="shared" ca="1" si="6"/>
        <v>#VALUE!</v>
      </c>
      <c r="T35" s="18" t="e">
        <f t="shared" ca="1" si="7"/>
        <v>#VALUE!</v>
      </c>
      <c r="U35" s="18"/>
      <c r="V35" s="18" t="e">
        <f t="shared" ca="1" si="8"/>
        <v>#VALUE!</v>
      </c>
      <c r="W35" s="16" t="e">
        <f t="shared" si="9"/>
        <v>#VALUE!</v>
      </c>
      <c r="X35" s="19">
        <f t="shared" ca="1" si="10"/>
        <v>42811.637671643519</v>
      </c>
      <c r="Y35" s="261" t="e">
        <f>G5-W35-1</f>
        <v>#VALUE!</v>
      </c>
      <c r="Z35" s="16"/>
      <c r="AA35" s="16" t="str">
        <f t="shared" si="3"/>
        <v/>
      </c>
    </row>
    <row r="36" spans="1:27" ht="15.75">
      <c r="A36" s="78">
        <v>24</v>
      </c>
      <c r="B36" s="283"/>
      <c r="C36" s="284"/>
      <c r="D36" s="79"/>
      <c r="E36" s="80"/>
      <c r="F36" s="80" t="str">
        <f t="shared" si="4"/>
        <v/>
      </c>
      <c r="G36" s="80"/>
      <c r="H36" s="79"/>
      <c r="I36" s="79"/>
      <c r="J36" s="16"/>
      <c r="K36" s="16"/>
      <c r="L36" s="16"/>
      <c r="M36" s="16"/>
      <c r="N36" s="16"/>
      <c r="O36" s="16" t="e">
        <f t="shared" si="0"/>
        <v>#VALUE!</v>
      </c>
      <c r="P36" s="16" t="e">
        <f t="shared" si="1"/>
        <v>#VALUE!</v>
      </c>
      <c r="Q36" s="16" t="e">
        <f t="shared" si="2"/>
        <v>#VALUE!</v>
      </c>
      <c r="R36" s="17" t="e">
        <f t="shared" si="5"/>
        <v>#VALUE!</v>
      </c>
      <c r="S36" s="18" t="e">
        <f t="shared" ca="1" si="6"/>
        <v>#VALUE!</v>
      </c>
      <c r="T36" s="18" t="e">
        <f t="shared" ca="1" si="7"/>
        <v>#VALUE!</v>
      </c>
      <c r="U36" s="18"/>
      <c r="V36" s="18" t="e">
        <f t="shared" ca="1" si="8"/>
        <v>#VALUE!</v>
      </c>
      <c r="W36" s="16" t="e">
        <f t="shared" si="9"/>
        <v>#VALUE!</v>
      </c>
      <c r="X36" s="19">
        <f t="shared" ca="1" si="10"/>
        <v>42811.637671643519</v>
      </c>
      <c r="Y36" s="261" t="e">
        <f>G5-W36-1</f>
        <v>#VALUE!</v>
      </c>
      <c r="Z36" s="16"/>
      <c r="AA36" s="16" t="str">
        <f t="shared" si="3"/>
        <v/>
      </c>
    </row>
    <row r="37" spans="1:27" ht="15.75">
      <c r="A37" s="78">
        <v>25</v>
      </c>
      <c r="B37" s="283"/>
      <c r="C37" s="284"/>
      <c r="D37" s="79"/>
      <c r="E37" s="80"/>
      <c r="F37" s="80" t="str">
        <f t="shared" si="4"/>
        <v/>
      </c>
      <c r="G37" s="80"/>
      <c r="H37" s="79"/>
      <c r="I37" s="79"/>
      <c r="J37" s="16"/>
      <c r="K37" s="16"/>
      <c r="L37" s="16"/>
      <c r="M37" s="16"/>
      <c r="N37" s="16"/>
      <c r="O37" s="16" t="e">
        <f>VALUE(LEFT(D38,2))+100</f>
        <v>#VALUE!</v>
      </c>
      <c r="P37" s="16" t="e">
        <f>VALUE(MID(D38,3,2))</f>
        <v>#VALUE!</v>
      </c>
      <c r="Q37" s="16" t="e">
        <f>VALUE(MID(D38,5,2))</f>
        <v>#VALUE!</v>
      </c>
      <c r="R37" s="17" t="e">
        <f t="shared" si="5"/>
        <v>#VALUE!</v>
      </c>
      <c r="S37" s="18" t="e">
        <f t="shared" ca="1" si="6"/>
        <v>#VALUE!</v>
      </c>
      <c r="T37" s="18" t="e">
        <f t="shared" ca="1" si="7"/>
        <v>#VALUE!</v>
      </c>
      <c r="U37" s="18"/>
      <c r="V37" s="18" t="e">
        <f t="shared" ca="1" si="8"/>
        <v>#VALUE!</v>
      </c>
      <c r="W37" s="16" t="e">
        <f t="shared" si="9"/>
        <v>#VALUE!</v>
      </c>
      <c r="X37" s="19">
        <f t="shared" ca="1" si="10"/>
        <v>42811.637671643519</v>
      </c>
      <c r="Y37" s="261" t="e">
        <f>G5-W37-1</f>
        <v>#VALUE!</v>
      </c>
      <c r="Z37" s="16"/>
      <c r="AA37" s="16" t="str">
        <f t="shared" si="3"/>
        <v/>
      </c>
    </row>
    <row r="38" spans="1:27" ht="15.75">
      <c r="A38" s="78">
        <v>26</v>
      </c>
      <c r="B38" s="283"/>
      <c r="C38" s="284"/>
      <c r="D38" s="79"/>
      <c r="E38" s="80"/>
      <c r="F38" s="80" t="str">
        <f t="shared" si="4"/>
        <v/>
      </c>
      <c r="G38" s="80"/>
      <c r="H38" s="79"/>
      <c r="I38" s="79"/>
      <c r="J38" s="16"/>
      <c r="K38" s="16"/>
      <c r="L38" s="16"/>
      <c r="M38" s="16"/>
      <c r="N38" s="16"/>
      <c r="O38" s="16" t="e">
        <f>VALUE(LEFT(D39,2))+100</f>
        <v>#VALUE!</v>
      </c>
      <c r="P38" s="16" t="e">
        <f>VALUE(MID(D39,3,2))</f>
        <v>#VALUE!</v>
      </c>
      <c r="Q38" s="16" t="e">
        <f>VALUE(MID(D39,5,2))</f>
        <v>#VALUE!</v>
      </c>
      <c r="R38" s="17" t="e">
        <f t="shared" si="5"/>
        <v>#VALUE!</v>
      </c>
      <c r="S38" s="18" t="e">
        <f t="shared" ca="1" si="6"/>
        <v>#VALUE!</v>
      </c>
      <c r="T38" s="18" t="e">
        <f t="shared" ca="1" si="7"/>
        <v>#VALUE!</v>
      </c>
      <c r="U38" s="18"/>
      <c r="V38" s="18" t="e">
        <f t="shared" ca="1" si="8"/>
        <v>#VALUE!</v>
      </c>
      <c r="W38" s="16" t="e">
        <f t="shared" si="9"/>
        <v>#VALUE!</v>
      </c>
      <c r="X38" s="19">
        <f t="shared" ca="1" si="10"/>
        <v>42811.637671643519</v>
      </c>
      <c r="Y38" s="261" t="e">
        <f>G5-W38-1</f>
        <v>#VALUE!</v>
      </c>
      <c r="Z38" s="16"/>
      <c r="AA38" s="16" t="str">
        <f t="shared" si="3"/>
        <v/>
      </c>
    </row>
    <row r="39" spans="1:27" ht="15.75">
      <c r="A39" s="78">
        <v>27</v>
      </c>
      <c r="B39" s="283"/>
      <c r="C39" s="284"/>
      <c r="D39" s="79"/>
      <c r="E39" s="80"/>
      <c r="F39" s="80" t="str">
        <f t="shared" si="4"/>
        <v/>
      </c>
      <c r="G39" s="80"/>
      <c r="H39" s="79"/>
      <c r="I39" s="79"/>
      <c r="J39" s="16"/>
      <c r="K39" s="16"/>
      <c r="L39" s="16"/>
      <c r="M39" s="16"/>
      <c r="N39" s="16"/>
      <c r="O39" s="16" t="e">
        <f t="shared" ref="O39:O52" si="11">VALUE(LEFT(D39,2))+100</f>
        <v>#VALUE!</v>
      </c>
      <c r="P39" s="16" t="e">
        <f t="shared" ref="P39:P52" si="12">VALUE(MID(D39,3,2))</f>
        <v>#VALUE!</v>
      </c>
      <c r="Q39" s="16" t="e">
        <f t="shared" ref="Q39:Q52" si="13">VALUE(MID(D39,5,2))</f>
        <v>#VALUE!</v>
      </c>
      <c r="R39" s="17" t="e">
        <f t="shared" si="5"/>
        <v>#VALUE!</v>
      </c>
      <c r="S39" s="18" t="e">
        <f t="shared" ca="1" si="6"/>
        <v>#VALUE!</v>
      </c>
      <c r="T39" s="18" t="e">
        <f t="shared" ca="1" si="7"/>
        <v>#VALUE!</v>
      </c>
      <c r="U39" s="18"/>
      <c r="V39" s="18" t="e">
        <f t="shared" ca="1" si="8"/>
        <v>#VALUE!</v>
      </c>
      <c r="W39" s="16" t="e">
        <f t="shared" si="9"/>
        <v>#VALUE!</v>
      </c>
      <c r="X39" s="19">
        <f t="shared" ca="1" si="10"/>
        <v>42811.637671643519</v>
      </c>
      <c r="Y39" s="261" t="e">
        <f>G5-W39-1</f>
        <v>#VALUE!</v>
      </c>
      <c r="Z39" s="16"/>
      <c r="AA39" s="16" t="str">
        <f t="shared" si="3"/>
        <v/>
      </c>
    </row>
    <row r="40" spans="1:27" ht="15.75">
      <c r="A40" s="78">
        <v>28</v>
      </c>
      <c r="B40" s="283"/>
      <c r="C40" s="284"/>
      <c r="D40" s="79"/>
      <c r="E40" s="80"/>
      <c r="F40" s="80" t="str">
        <f t="shared" si="4"/>
        <v/>
      </c>
      <c r="G40" s="80"/>
      <c r="H40" s="79"/>
      <c r="I40" s="79"/>
      <c r="J40" s="16"/>
      <c r="K40" s="16"/>
      <c r="L40" s="16"/>
      <c r="M40" s="16"/>
      <c r="N40" s="16"/>
      <c r="O40" s="16" t="e">
        <f t="shared" si="11"/>
        <v>#VALUE!</v>
      </c>
      <c r="P40" s="16" t="e">
        <f t="shared" si="12"/>
        <v>#VALUE!</v>
      </c>
      <c r="Q40" s="16" t="e">
        <f t="shared" si="13"/>
        <v>#VALUE!</v>
      </c>
      <c r="R40" s="17" t="e">
        <f t="shared" si="5"/>
        <v>#VALUE!</v>
      </c>
      <c r="S40" s="18" t="e">
        <f t="shared" ca="1" si="6"/>
        <v>#VALUE!</v>
      </c>
      <c r="T40" s="18" t="e">
        <f t="shared" ca="1" si="7"/>
        <v>#VALUE!</v>
      </c>
      <c r="U40" s="18"/>
      <c r="V40" s="18" t="e">
        <f t="shared" ca="1" si="8"/>
        <v>#VALUE!</v>
      </c>
      <c r="W40" s="16" t="e">
        <f t="shared" si="9"/>
        <v>#VALUE!</v>
      </c>
      <c r="X40" s="19">
        <f t="shared" ca="1" si="10"/>
        <v>42811.637671643519</v>
      </c>
      <c r="Y40" s="261" t="e">
        <f>G5-W40-1</f>
        <v>#VALUE!</v>
      </c>
      <c r="Z40" s="16"/>
      <c r="AA40" s="16" t="str">
        <f t="shared" si="3"/>
        <v/>
      </c>
    </row>
    <row r="41" spans="1:27" ht="15.75">
      <c r="A41" s="78">
        <v>29</v>
      </c>
      <c r="B41" s="283"/>
      <c r="C41" s="284"/>
      <c r="D41" s="79"/>
      <c r="E41" s="80"/>
      <c r="F41" s="80" t="str">
        <f t="shared" si="4"/>
        <v/>
      </c>
      <c r="G41" s="80"/>
      <c r="H41" s="79"/>
      <c r="I41" s="79"/>
      <c r="J41" s="16"/>
      <c r="K41" s="16"/>
      <c r="L41" s="16"/>
      <c r="M41" s="16"/>
      <c r="N41" s="16"/>
      <c r="O41" s="16" t="e">
        <f t="shared" si="11"/>
        <v>#VALUE!</v>
      </c>
      <c r="P41" s="16" t="e">
        <f t="shared" si="12"/>
        <v>#VALUE!</v>
      </c>
      <c r="Q41" s="16" t="e">
        <f t="shared" si="13"/>
        <v>#VALUE!</v>
      </c>
      <c r="R41" s="17" t="e">
        <f t="shared" si="5"/>
        <v>#VALUE!</v>
      </c>
      <c r="S41" s="18" t="e">
        <f t="shared" ca="1" si="6"/>
        <v>#VALUE!</v>
      </c>
      <c r="T41" s="18" t="e">
        <f t="shared" ca="1" si="7"/>
        <v>#VALUE!</v>
      </c>
      <c r="U41" s="18"/>
      <c r="V41" s="18" t="e">
        <f t="shared" ca="1" si="8"/>
        <v>#VALUE!</v>
      </c>
      <c r="W41" s="16" t="e">
        <f t="shared" si="9"/>
        <v>#VALUE!</v>
      </c>
      <c r="X41" s="19">
        <f t="shared" ca="1" si="10"/>
        <v>42811.637671643519</v>
      </c>
      <c r="Y41" s="261" t="e">
        <f>G5-W41-1</f>
        <v>#VALUE!</v>
      </c>
      <c r="Z41" s="16"/>
      <c r="AA41" s="16" t="str">
        <f t="shared" si="3"/>
        <v/>
      </c>
    </row>
    <row r="42" spans="1:27" ht="15.75">
      <c r="A42" s="78">
        <v>30</v>
      </c>
      <c r="B42" s="283"/>
      <c r="C42" s="284"/>
      <c r="D42" s="79"/>
      <c r="E42" s="80"/>
      <c r="F42" s="80" t="str">
        <f t="shared" si="4"/>
        <v/>
      </c>
      <c r="G42" s="80"/>
      <c r="H42" s="79"/>
      <c r="I42" s="79"/>
      <c r="J42" s="16"/>
      <c r="K42" s="16"/>
      <c r="L42" s="16"/>
      <c r="M42" s="16"/>
      <c r="N42" s="16"/>
      <c r="O42" s="16" t="e">
        <f t="shared" si="11"/>
        <v>#VALUE!</v>
      </c>
      <c r="P42" s="16" t="e">
        <f t="shared" si="12"/>
        <v>#VALUE!</v>
      </c>
      <c r="Q42" s="16" t="e">
        <f t="shared" si="13"/>
        <v>#VALUE!</v>
      </c>
      <c r="R42" s="17" t="e">
        <f t="shared" si="5"/>
        <v>#VALUE!</v>
      </c>
      <c r="S42" s="18" t="e">
        <f t="shared" ca="1" si="6"/>
        <v>#VALUE!</v>
      </c>
      <c r="T42" s="18" t="e">
        <f t="shared" ca="1" si="7"/>
        <v>#VALUE!</v>
      </c>
      <c r="U42" s="18"/>
      <c r="V42" s="18" t="e">
        <f t="shared" ca="1" si="8"/>
        <v>#VALUE!</v>
      </c>
      <c r="W42" s="16" t="e">
        <f t="shared" si="9"/>
        <v>#VALUE!</v>
      </c>
      <c r="X42" s="19">
        <f t="shared" ca="1" si="10"/>
        <v>42811.637671643519</v>
      </c>
      <c r="Y42" s="261" t="e">
        <f>G5-W42-1</f>
        <v>#VALUE!</v>
      </c>
      <c r="Z42" s="16"/>
      <c r="AA42" s="16" t="str">
        <f t="shared" si="3"/>
        <v/>
      </c>
    </row>
    <row r="43" spans="1:27" ht="15.75">
      <c r="A43" s="78">
        <v>31</v>
      </c>
      <c r="B43" s="283"/>
      <c r="C43" s="284"/>
      <c r="D43" s="79"/>
      <c r="E43" s="80"/>
      <c r="F43" s="80" t="str">
        <f t="shared" si="4"/>
        <v/>
      </c>
      <c r="G43" s="80"/>
      <c r="H43" s="79"/>
      <c r="I43" s="79"/>
      <c r="J43" s="16"/>
      <c r="K43" s="16"/>
      <c r="L43" s="16"/>
      <c r="M43" s="16"/>
      <c r="N43" s="16"/>
      <c r="O43" s="16" t="e">
        <f t="shared" si="11"/>
        <v>#VALUE!</v>
      </c>
      <c r="P43" s="16" t="e">
        <f t="shared" si="12"/>
        <v>#VALUE!</v>
      </c>
      <c r="Q43" s="16" t="e">
        <f t="shared" si="13"/>
        <v>#VALUE!</v>
      </c>
      <c r="R43" s="17" t="e">
        <f t="shared" si="5"/>
        <v>#VALUE!</v>
      </c>
      <c r="S43" s="18" t="e">
        <f t="shared" ca="1" si="6"/>
        <v>#VALUE!</v>
      </c>
      <c r="T43" s="18" t="e">
        <f t="shared" ca="1" si="7"/>
        <v>#VALUE!</v>
      </c>
      <c r="U43" s="18"/>
      <c r="V43" s="18" t="e">
        <f t="shared" ca="1" si="8"/>
        <v>#VALUE!</v>
      </c>
      <c r="W43" s="16" t="e">
        <f t="shared" si="9"/>
        <v>#VALUE!</v>
      </c>
      <c r="X43" s="19">
        <f t="shared" ca="1" si="10"/>
        <v>42811.637671643519</v>
      </c>
      <c r="Y43" s="261" t="e">
        <f>G5-W43-1</f>
        <v>#VALUE!</v>
      </c>
      <c r="Z43" s="16"/>
      <c r="AA43" s="16" t="str">
        <f t="shared" si="3"/>
        <v/>
      </c>
    </row>
    <row r="44" spans="1:27" ht="15.75">
      <c r="A44" s="78">
        <v>32</v>
      </c>
      <c r="B44" s="283"/>
      <c r="C44" s="284"/>
      <c r="D44" s="79"/>
      <c r="E44" s="80"/>
      <c r="F44" s="80" t="str">
        <f t="shared" si="4"/>
        <v/>
      </c>
      <c r="G44" s="80"/>
      <c r="H44" s="79"/>
      <c r="I44" s="79"/>
      <c r="J44" s="16"/>
      <c r="K44" s="16"/>
      <c r="L44" s="16"/>
      <c r="M44" s="16"/>
      <c r="N44" s="16"/>
      <c r="O44" s="16" t="e">
        <f t="shared" si="11"/>
        <v>#VALUE!</v>
      </c>
      <c r="P44" s="16" t="e">
        <f t="shared" si="12"/>
        <v>#VALUE!</v>
      </c>
      <c r="Q44" s="16" t="e">
        <f t="shared" si="13"/>
        <v>#VALUE!</v>
      </c>
      <c r="R44" s="17" t="e">
        <f t="shared" si="5"/>
        <v>#VALUE!</v>
      </c>
      <c r="S44" s="18" t="e">
        <f t="shared" ca="1" si="6"/>
        <v>#VALUE!</v>
      </c>
      <c r="T44" s="18" t="e">
        <f t="shared" ca="1" si="7"/>
        <v>#VALUE!</v>
      </c>
      <c r="U44" s="18"/>
      <c r="V44" s="18" t="e">
        <f t="shared" ca="1" si="8"/>
        <v>#VALUE!</v>
      </c>
      <c r="W44" s="16" t="e">
        <f t="shared" si="9"/>
        <v>#VALUE!</v>
      </c>
      <c r="X44" s="19">
        <f t="shared" ca="1" si="10"/>
        <v>42811.637671643519</v>
      </c>
      <c r="Y44" s="261" t="e">
        <f>G5-W44-1</f>
        <v>#VALUE!</v>
      </c>
      <c r="Z44" s="16"/>
      <c r="AA44" s="16" t="str">
        <f t="shared" si="3"/>
        <v/>
      </c>
    </row>
    <row r="45" spans="1:27" ht="15.75">
      <c r="A45" s="78">
        <v>33</v>
      </c>
      <c r="B45" s="283"/>
      <c r="C45" s="284"/>
      <c r="D45" s="79"/>
      <c r="E45" s="80"/>
      <c r="F45" s="80" t="str">
        <f t="shared" si="4"/>
        <v/>
      </c>
      <c r="G45" s="80"/>
      <c r="H45" s="79"/>
      <c r="I45" s="79"/>
      <c r="J45" s="16"/>
      <c r="K45" s="16"/>
      <c r="L45" s="16"/>
      <c r="M45" s="16"/>
      <c r="N45" s="16"/>
      <c r="O45" s="16" t="e">
        <f t="shared" si="11"/>
        <v>#VALUE!</v>
      </c>
      <c r="P45" s="16" t="e">
        <f t="shared" si="12"/>
        <v>#VALUE!</v>
      </c>
      <c r="Q45" s="16" t="e">
        <f t="shared" si="13"/>
        <v>#VALUE!</v>
      </c>
      <c r="R45" s="17" t="e">
        <f t="shared" si="5"/>
        <v>#VALUE!</v>
      </c>
      <c r="S45" s="18" t="e">
        <f t="shared" ca="1" si="6"/>
        <v>#VALUE!</v>
      </c>
      <c r="T45" s="18" t="e">
        <f t="shared" ca="1" si="7"/>
        <v>#VALUE!</v>
      </c>
      <c r="U45" s="18"/>
      <c r="V45" s="18" t="e">
        <f t="shared" ca="1" si="8"/>
        <v>#VALUE!</v>
      </c>
      <c r="W45" s="16" t="e">
        <f t="shared" si="9"/>
        <v>#VALUE!</v>
      </c>
      <c r="X45" s="19">
        <f t="shared" ca="1" si="10"/>
        <v>42811.637671643519</v>
      </c>
      <c r="Y45" s="261" t="e">
        <f>G5-W45-1</f>
        <v>#VALUE!</v>
      </c>
      <c r="Z45" s="16"/>
      <c r="AA45" s="16" t="str">
        <f t="shared" si="3"/>
        <v/>
      </c>
    </row>
    <row r="46" spans="1:27" ht="15.75">
      <c r="A46" s="78">
        <v>34</v>
      </c>
      <c r="B46" s="283"/>
      <c r="C46" s="284"/>
      <c r="D46" s="79"/>
      <c r="E46" s="80"/>
      <c r="F46" s="80" t="str">
        <f t="shared" si="4"/>
        <v/>
      </c>
      <c r="G46" s="80"/>
      <c r="H46" s="79"/>
      <c r="I46" s="79"/>
      <c r="J46" s="16"/>
      <c r="K46" s="16"/>
      <c r="L46" s="16"/>
      <c r="M46" s="16"/>
      <c r="N46" s="16"/>
      <c r="O46" s="16" t="e">
        <f t="shared" si="11"/>
        <v>#VALUE!</v>
      </c>
      <c r="P46" s="16" t="e">
        <f t="shared" si="12"/>
        <v>#VALUE!</v>
      </c>
      <c r="Q46" s="16" t="e">
        <f t="shared" si="13"/>
        <v>#VALUE!</v>
      </c>
      <c r="R46" s="17" t="e">
        <f t="shared" si="5"/>
        <v>#VALUE!</v>
      </c>
      <c r="S46" s="18" t="e">
        <f t="shared" ca="1" si="6"/>
        <v>#VALUE!</v>
      </c>
      <c r="T46" s="18" t="e">
        <f t="shared" ca="1" si="7"/>
        <v>#VALUE!</v>
      </c>
      <c r="U46" s="18"/>
      <c r="V46" s="18" t="e">
        <f t="shared" ca="1" si="8"/>
        <v>#VALUE!</v>
      </c>
      <c r="W46" s="16" t="e">
        <f t="shared" si="9"/>
        <v>#VALUE!</v>
      </c>
      <c r="X46" s="19">
        <f t="shared" ca="1" si="10"/>
        <v>42811.637671643519</v>
      </c>
      <c r="Y46" s="261" t="e">
        <f>G5-W46-1</f>
        <v>#VALUE!</v>
      </c>
      <c r="Z46" s="16"/>
      <c r="AA46" s="16" t="str">
        <f t="shared" si="3"/>
        <v/>
      </c>
    </row>
    <row r="47" spans="1:27" ht="15.75">
      <c r="A47" s="78">
        <v>35</v>
      </c>
      <c r="B47" s="283"/>
      <c r="C47" s="284"/>
      <c r="D47" s="79"/>
      <c r="E47" s="80"/>
      <c r="F47" s="80" t="str">
        <f t="shared" si="4"/>
        <v/>
      </c>
      <c r="G47" s="80"/>
      <c r="H47" s="79"/>
      <c r="I47" s="79"/>
      <c r="J47" s="16"/>
      <c r="K47" s="16"/>
      <c r="L47" s="16"/>
      <c r="M47" s="16"/>
      <c r="N47" s="16"/>
      <c r="O47" s="16" t="e">
        <f t="shared" si="11"/>
        <v>#VALUE!</v>
      </c>
      <c r="P47" s="16" t="e">
        <f t="shared" si="12"/>
        <v>#VALUE!</v>
      </c>
      <c r="Q47" s="16" t="e">
        <f t="shared" si="13"/>
        <v>#VALUE!</v>
      </c>
      <c r="R47" s="17" t="e">
        <f t="shared" si="5"/>
        <v>#VALUE!</v>
      </c>
      <c r="S47" s="18" t="e">
        <f t="shared" ca="1" si="6"/>
        <v>#VALUE!</v>
      </c>
      <c r="T47" s="18" t="e">
        <f t="shared" ca="1" si="7"/>
        <v>#VALUE!</v>
      </c>
      <c r="U47" s="18"/>
      <c r="V47" s="18" t="e">
        <f t="shared" ca="1" si="8"/>
        <v>#VALUE!</v>
      </c>
      <c r="W47" s="16" t="e">
        <f t="shared" si="9"/>
        <v>#VALUE!</v>
      </c>
      <c r="X47" s="19">
        <f t="shared" ca="1" si="10"/>
        <v>42811.637671643519</v>
      </c>
      <c r="Y47" s="261" t="e">
        <f>G5-W47-1</f>
        <v>#VALUE!</v>
      </c>
      <c r="Z47" s="16"/>
      <c r="AA47" s="16" t="str">
        <f t="shared" si="3"/>
        <v/>
      </c>
    </row>
    <row r="48" spans="1:27" ht="15.75">
      <c r="A48" s="78">
        <v>36</v>
      </c>
      <c r="B48" s="283"/>
      <c r="C48" s="284"/>
      <c r="D48" s="79"/>
      <c r="E48" s="80"/>
      <c r="F48" s="80" t="str">
        <f t="shared" si="4"/>
        <v/>
      </c>
      <c r="G48" s="80"/>
      <c r="H48" s="79"/>
      <c r="I48" s="79"/>
      <c r="J48" s="16"/>
      <c r="K48" s="16"/>
      <c r="L48" s="16"/>
      <c r="M48" s="16"/>
      <c r="N48" s="16"/>
      <c r="O48" s="16" t="e">
        <f t="shared" si="11"/>
        <v>#VALUE!</v>
      </c>
      <c r="P48" s="16" t="e">
        <f t="shared" si="12"/>
        <v>#VALUE!</v>
      </c>
      <c r="Q48" s="16" t="e">
        <f t="shared" si="13"/>
        <v>#VALUE!</v>
      </c>
      <c r="R48" s="17" t="e">
        <f t="shared" si="5"/>
        <v>#VALUE!</v>
      </c>
      <c r="S48" s="18" t="e">
        <f t="shared" ca="1" si="6"/>
        <v>#VALUE!</v>
      </c>
      <c r="T48" s="18" t="e">
        <f t="shared" ca="1" si="7"/>
        <v>#VALUE!</v>
      </c>
      <c r="U48" s="18"/>
      <c r="V48" s="18" t="e">
        <f t="shared" ca="1" si="8"/>
        <v>#VALUE!</v>
      </c>
      <c r="W48" s="16" t="e">
        <f t="shared" si="9"/>
        <v>#VALUE!</v>
      </c>
      <c r="X48" s="19">
        <f t="shared" ca="1" si="10"/>
        <v>42811.637671643519</v>
      </c>
      <c r="Y48" s="261" t="e">
        <f>G5-W48-1</f>
        <v>#VALUE!</v>
      </c>
      <c r="Z48" s="16"/>
      <c r="AA48" s="16" t="str">
        <f t="shared" si="3"/>
        <v/>
      </c>
    </row>
    <row r="49" spans="1:27" ht="15.75">
      <c r="A49" s="78">
        <v>37</v>
      </c>
      <c r="B49" s="283"/>
      <c r="C49" s="284"/>
      <c r="D49" s="79"/>
      <c r="E49" s="80"/>
      <c r="F49" s="80" t="str">
        <f t="shared" si="4"/>
        <v/>
      </c>
      <c r="G49" s="80"/>
      <c r="H49" s="79"/>
      <c r="I49" s="79"/>
      <c r="J49" s="16"/>
      <c r="K49" s="16"/>
      <c r="L49" s="16"/>
      <c r="M49" s="16"/>
      <c r="N49" s="16"/>
      <c r="O49" s="16" t="e">
        <f t="shared" si="11"/>
        <v>#VALUE!</v>
      </c>
      <c r="P49" s="16" t="e">
        <f t="shared" si="12"/>
        <v>#VALUE!</v>
      </c>
      <c r="Q49" s="16" t="e">
        <f t="shared" si="13"/>
        <v>#VALUE!</v>
      </c>
      <c r="R49" s="17" t="e">
        <f t="shared" si="5"/>
        <v>#VALUE!</v>
      </c>
      <c r="S49" s="18" t="e">
        <f t="shared" ca="1" si="6"/>
        <v>#VALUE!</v>
      </c>
      <c r="T49" s="18" t="e">
        <f t="shared" ca="1" si="7"/>
        <v>#VALUE!</v>
      </c>
      <c r="U49" s="18"/>
      <c r="V49" s="18" t="e">
        <f t="shared" ca="1" si="8"/>
        <v>#VALUE!</v>
      </c>
      <c r="W49" s="16" t="e">
        <f t="shared" si="9"/>
        <v>#VALUE!</v>
      </c>
      <c r="X49" s="19">
        <f t="shared" ca="1" si="10"/>
        <v>42811.637671643519</v>
      </c>
      <c r="Y49" s="261" t="e">
        <f>G5-W49-1</f>
        <v>#VALUE!</v>
      </c>
      <c r="Z49" s="16"/>
      <c r="AA49" s="16" t="str">
        <f t="shared" si="3"/>
        <v/>
      </c>
    </row>
    <row r="50" spans="1:27" ht="15.75">
      <c r="A50" s="78">
        <v>38</v>
      </c>
      <c r="B50" s="283"/>
      <c r="C50" s="284"/>
      <c r="D50" s="79"/>
      <c r="E50" s="80"/>
      <c r="F50" s="80" t="str">
        <f t="shared" si="4"/>
        <v/>
      </c>
      <c r="G50" s="80"/>
      <c r="H50" s="79"/>
      <c r="I50" s="79"/>
      <c r="J50" s="16"/>
      <c r="K50" s="16"/>
      <c r="L50" s="16"/>
      <c r="M50" s="16"/>
      <c r="N50" s="16"/>
      <c r="O50" s="16" t="e">
        <f t="shared" si="11"/>
        <v>#VALUE!</v>
      </c>
      <c r="P50" s="16" t="e">
        <f t="shared" si="12"/>
        <v>#VALUE!</v>
      </c>
      <c r="Q50" s="16" t="e">
        <f t="shared" si="13"/>
        <v>#VALUE!</v>
      </c>
      <c r="R50" s="17" t="e">
        <f t="shared" si="5"/>
        <v>#VALUE!</v>
      </c>
      <c r="S50" s="18" t="e">
        <f t="shared" ca="1" si="6"/>
        <v>#VALUE!</v>
      </c>
      <c r="T50" s="18" t="e">
        <f t="shared" ca="1" si="7"/>
        <v>#VALUE!</v>
      </c>
      <c r="U50" s="18"/>
      <c r="V50" s="18" t="e">
        <f t="shared" ca="1" si="8"/>
        <v>#VALUE!</v>
      </c>
      <c r="W50" s="16" t="e">
        <f t="shared" si="9"/>
        <v>#VALUE!</v>
      </c>
      <c r="X50" s="19">
        <f t="shared" ca="1" si="10"/>
        <v>42811.637671643519</v>
      </c>
      <c r="Y50" s="261" t="e">
        <f>G5-W50-1</f>
        <v>#VALUE!</v>
      </c>
      <c r="Z50" s="16"/>
      <c r="AA50" s="16" t="str">
        <f t="shared" si="3"/>
        <v/>
      </c>
    </row>
    <row r="51" spans="1:27" ht="15.75">
      <c r="A51" s="78">
        <v>39</v>
      </c>
      <c r="B51" s="283"/>
      <c r="C51" s="284"/>
      <c r="D51" s="79"/>
      <c r="E51" s="80"/>
      <c r="F51" s="80" t="str">
        <f t="shared" si="4"/>
        <v/>
      </c>
      <c r="G51" s="80"/>
      <c r="H51" s="79"/>
      <c r="I51" s="79"/>
      <c r="J51" s="16"/>
      <c r="K51" s="16"/>
      <c r="L51" s="16"/>
      <c r="M51" s="16"/>
      <c r="N51" s="16"/>
      <c r="O51" s="16" t="e">
        <f t="shared" si="11"/>
        <v>#VALUE!</v>
      </c>
      <c r="P51" s="16" t="e">
        <f t="shared" si="12"/>
        <v>#VALUE!</v>
      </c>
      <c r="Q51" s="16" t="e">
        <f t="shared" si="13"/>
        <v>#VALUE!</v>
      </c>
      <c r="R51" s="17" t="e">
        <f t="shared" si="5"/>
        <v>#VALUE!</v>
      </c>
      <c r="S51" s="18" t="e">
        <f t="shared" ca="1" si="6"/>
        <v>#VALUE!</v>
      </c>
      <c r="T51" s="18" t="e">
        <f t="shared" ca="1" si="7"/>
        <v>#VALUE!</v>
      </c>
      <c r="U51" s="18"/>
      <c r="V51" s="18" t="e">
        <f t="shared" ca="1" si="8"/>
        <v>#VALUE!</v>
      </c>
      <c r="W51" s="16" t="e">
        <f t="shared" si="9"/>
        <v>#VALUE!</v>
      </c>
      <c r="X51" s="19">
        <f t="shared" ca="1" si="10"/>
        <v>42811.637671643519</v>
      </c>
      <c r="Y51" s="261" t="e">
        <f>G5-W51-1</f>
        <v>#VALUE!</v>
      </c>
      <c r="Z51" s="16"/>
      <c r="AA51" s="16" t="str">
        <f t="shared" si="3"/>
        <v/>
      </c>
    </row>
    <row r="52" spans="1:27" ht="15.75">
      <c r="A52" s="78">
        <v>40</v>
      </c>
      <c r="B52" s="283"/>
      <c r="C52" s="284"/>
      <c r="D52" s="79"/>
      <c r="E52" s="80"/>
      <c r="F52" s="80" t="str">
        <f t="shared" si="4"/>
        <v/>
      </c>
      <c r="G52" s="80"/>
      <c r="H52" s="79"/>
      <c r="I52" s="79"/>
      <c r="J52" s="16"/>
      <c r="K52" s="16"/>
      <c r="L52" s="16"/>
      <c r="M52" s="16"/>
      <c r="N52" s="16"/>
      <c r="O52" s="16" t="e">
        <f t="shared" si="11"/>
        <v>#VALUE!</v>
      </c>
      <c r="P52" s="16" t="e">
        <f t="shared" si="12"/>
        <v>#VALUE!</v>
      </c>
      <c r="Q52" s="16" t="e">
        <f t="shared" si="13"/>
        <v>#VALUE!</v>
      </c>
      <c r="R52" s="17" t="e">
        <f t="shared" si="5"/>
        <v>#VALUE!</v>
      </c>
      <c r="S52" s="18" t="e">
        <f t="shared" ca="1" si="6"/>
        <v>#VALUE!</v>
      </c>
      <c r="T52" s="18" t="e">
        <f t="shared" ca="1" si="7"/>
        <v>#VALUE!</v>
      </c>
      <c r="U52" s="18"/>
      <c r="V52" s="18" t="e">
        <f t="shared" ca="1" si="8"/>
        <v>#VALUE!</v>
      </c>
      <c r="W52" s="16" t="e">
        <f t="shared" si="9"/>
        <v>#VALUE!</v>
      </c>
      <c r="X52" s="19">
        <f t="shared" ca="1" si="10"/>
        <v>42811.637671643519</v>
      </c>
      <c r="Y52" s="261" t="e">
        <f>G5-W52-1</f>
        <v>#VALUE!</v>
      </c>
      <c r="Z52" s="16"/>
      <c r="AA52" s="16" t="str">
        <f t="shared" si="3"/>
        <v/>
      </c>
    </row>
    <row r="53" spans="1:27" ht="15.75">
      <c r="A53" s="81"/>
      <c r="B53" s="82"/>
      <c r="C53" s="82"/>
      <c r="D53" s="82"/>
      <c r="E53" s="83"/>
      <c r="F53" s="82"/>
      <c r="G53" s="82"/>
      <c r="H53" s="84"/>
      <c r="I53" s="85"/>
      <c r="J53" s="14"/>
      <c r="K53" s="14"/>
      <c r="L53" s="14"/>
      <c r="M53" s="14"/>
      <c r="N53" s="14"/>
      <c r="O53" s="16"/>
      <c r="P53" s="16"/>
      <c r="Q53" s="16"/>
      <c r="R53" s="17"/>
      <c r="S53" s="18"/>
      <c r="T53" s="18"/>
      <c r="U53" s="18"/>
      <c r="V53" s="18"/>
      <c r="W53" s="14"/>
      <c r="X53" s="14"/>
      <c r="Y53" s="261"/>
      <c r="Z53" s="14"/>
      <c r="AA53" s="14"/>
    </row>
    <row r="54" spans="1:27" ht="15.75">
      <c r="A54" s="86"/>
      <c r="B54" s="87"/>
      <c r="C54" s="87"/>
      <c r="D54" s="87"/>
      <c r="E54" s="285" t="s">
        <v>16</v>
      </c>
      <c r="F54" s="88" t="s">
        <v>15</v>
      </c>
      <c r="G54" s="88">
        <f>COUNTIF(E13:E52,F54)</f>
        <v>0</v>
      </c>
      <c r="H54" s="89"/>
      <c r="I54" s="90"/>
      <c r="J54" s="14"/>
      <c r="K54" s="14"/>
      <c r="L54" s="14"/>
      <c r="M54" s="14"/>
      <c r="N54" s="14"/>
      <c r="O54" s="14"/>
      <c r="P54" s="14"/>
      <c r="Q54" s="14"/>
      <c r="R54" s="14"/>
      <c r="S54" s="14"/>
      <c r="T54" s="14"/>
      <c r="U54" s="14"/>
      <c r="V54" s="14"/>
      <c r="W54" s="14"/>
      <c r="X54" s="14"/>
      <c r="Y54" s="261"/>
      <c r="Z54" s="14"/>
      <c r="AA54" s="14"/>
    </row>
    <row r="55" spans="1:27" ht="15.75">
      <c r="A55" s="86"/>
      <c r="B55" s="87"/>
      <c r="C55" s="87"/>
      <c r="D55" s="87"/>
      <c r="E55" s="285"/>
      <c r="F55" s="91" t="s">
        <v>14</v>
      </c>
      <c r="G55" s="91">
        <f>COUNTIF(E13:E52,F55)</f>
        <v>0</v>
      </c>
      <c r="H55" s="89"/>
      <c r="I55" s="90"/>
      <c r="J55" s="14"/>
      <c r="K55" s="14"/>
      <c r="L55" s="14"/>
      <c r="M55" s="14"/>
      <c r="N55" s="14"/>
      <c r="O55" s="14"/>
      <c r="P55" s="14"/>
      <c r="Q55" s="14"/>
      <c r="R55" s="14"/>
      <c r="S55" s="14"/>
      <c r="T55" s="14"/>
      <c r="U55" s="14"/>
      <c r="V55" s="14"/>
      <c r="W55" s="14"/>
      <c r="X55" s="14"/>
      <c r="Y55" s="261"/>
      <c r="Z55" s="14"/>
      <c r="AA55" s="14"/>
    </row>
    <row r="56" spans="1:27" ht="15.75">
      <c r="A56" s="92"/>
      <c r="B56" s="93"/>
      <c r="C56" s="93"/>
      <c r="D56" s="94"/>
      <c r="E56" s="95"/>
      <c r="F56" s="93"/>
      <c r="G56" s="93"/>
      <c r="H56" s="93"/>
      <c r="I56" s="96"/>
      <c r="J56" s="14"/>
      <c r="K56" s="14"/>
      <c r="L56" s="14"/>
      <c r="M56" s="14"/>
      <c r="N56" s="14"/>
      <c r="O56" s="14"/>
      <c r="P56" s="14"/>
      <c r="Q56" s="14"/>
      <c r="R56" s="14"/>
      <c r="S56" s="14"/>
      <c r="T56" s="14"/>
      <c r="U56" s="14"/>
      <c r="V56" s="14"/>
      <c r="W56" s="14"/>
      <c r="X56" s="14"/>
      <c r="Y56" s="261"/>
      <c r="Z56" s="14"/>
      <c r="AA56" s="14"/>
    </row>
    <row r="57" spans="1:27" ht="15.75">
      <c r="A57" s="92"/>
      <c r="B57" s="93"/>
      <c r="C57" s="93"/>
      <c r="D57" s="97"/>
      <c r="E57" s="281" t="s">
        <v>16</v>
      </c>
      <c r="F57" s="88" t="s">
        <v>27</v>
      </c>
      <c r="G57" s="88">
        <f>COUNTIF(F13:F52,F57)</f>
        <v>0</v>
      </c>
      <c r="H57" s="98"/>
      <c r="I57" s="99"/>
      <c r="J57" s="14"/>
      <c r="K57" s="14"/>
      <c r="L57" s="14"/>
      <c r="M57" s="14"/>
      <c r="N57" s="14"/>
      <c r="O57" s="14"/>
      <c r="P57" s="14"/>
      <c r="Q57" s="14"/>
      <c r="R57" s="14"/>
      <c r="S57" s="14"/>
      <c r="T57" s="14"/>
      <c r="U57" s="14"/>
      <c r="V57" s="14"/>
      <c r="W57" s="14"/>
      <c r="X57" s="14"/>
      <c r="Y57" s="261"/>
      <c r="Z57" s="14"/>
      <c r="AA57" s="14"/>
    </row>
    <row r="58" spans="1:27" ht="15.75">
      <c r="A58" s="92"/>
      <c r="B58" s="93"/>
      <c r="C58" s="94"/>
      <c r="D58" s="97"/>
      <c r="E58" s="282"/>
      <c r="F58" s="88" t="s">
        <v>26</v>
      </c>
      <c r="G58" s="88">
        <f>COUNTIF(F13:F52,F58)</f>
        <v>0</v>
      </c>
      <c r="H58" s="98"/>
      <c r="I58" s="99"/>
      <c r="J58" s="14"/>
      <c r="K58" s="14"/>
      <c r="L58" s="14"/>
      <c r="M58" s="14"/>
      <c r="N58" s="14"/>
      <c r="O58" s="14"/>
      <c r="P58" s="14"/>
      <c r="Q58" s="14"/>
      <c r="R58" s="14"/>
      <c r="S58" s="14"/>
      <c r="T58" s="14"/>
      <c r="U58" s="14"/>
      <c r="V58" s="14"/>
      <c r="W58" s="14"/>
      <c r="X58" s="14"/>
      <c r="Y58" s="261"/>
      <c r="Z58" s="14"/>
      <c r="AA58" s="14"/>
    </row>
    <row r="59" spans="1:27" ht="15.75">
      <c r="A59" s="92"/>
      <c r="B59" s="123" t="s">
        <v>402</v>
      </c>
      <c r="C59" s="224"/>
      <c r="D59" s="100"/>
      <c r="E59" s="101"/>
      <c r="F59" s="93"/>
      <c r="G59" s="93"/>
      <c r="H59" s="87"/>
      <c r="I59" s="102"/>
      <c r="J59" s="14"/>
      <c r="K59" s="14"/>
      <c r="L59" s="14"/>
      <c r="M59" s="14"/>
      <c r="N59" s="14"/>
      <c r="O59" s="14"/>
      <c r="P59" s="14"/>
      <c r="Q59" s="14"/>
      <c r="R59" s="14"/>
      <c r="S59" s="14"/>
      <c r="T59" s="14"/>
      <c r="U59" s="14"/>
      <c r="V59" s="14"/>
      <c r="W59" s="14"/>
      <c r="X59" s="14"/>
      <c r="Y59" s="261"/>
      <c r="Z59" s="14"/>
      <c r="AA59" s="14"/>
    </row>
    <row r="60" spans="1:27" ht="15.75">
      <c r="A60" s="86"/>
      <c r="B60" s="124" t="s">
        <v>403</v>
      </c>
      <c r="C60" s="224"/>
      <c r="D60" s="87"/>
      <c r="E60" s="103"/>
      <c r="F60" s="93"/>
      <c r="G60" s="93"/>
      <c r="H60" s="93"/>
      <c r="I60" s="96"/>
      <c r="J60" s="14"/>
      <c r="K60" s="14"/>
      <c r="L60" s="14"/>
      <c r="M60" s="14"/>
      <c r="N60" s="14"/>
      <c r="O60" s="14"/>
      <c r="P60" s="14"/>
      <c r="Q60" s="14"/>
      <c r="R60" s="14"/>
      <c r="S60" s="14"/>
      <c r="T60" s="14"/>
      <c r="U60" s="14"/>
      <c r="V60" s="14"/>
      <c r="W60" s="14"/>
      <c r="X60" s="14"/>
      <c r="Y60" s="261"/>
      <c r="Z60" s="14"/>
      <c r="AA60" s="14"/>
    </row>
    <row r="61" spans="1:27" ht="15.75">
      <c r="A61" s="104"/>
      <c r="B61" s="105"/>
      <c r="C61" s="105"/>
      <c r="D61" s="105"/>
      <c r="E61" s="106"/>
      <c r="F61" s="105"/>
      <c r="G61" s="105"/>
      <c r="H61" s="105"/>
      <c r="I61" s="107"/>
      <c r="J61" s="14"/>
      <c r="K61" s="14"/>
      <c r="L61" s="14"/>
      <c r="M61" s="14"/>
      <c r="N61" s="14"/>
      <c r="O61" s="14"/>
      <c r="P61" s="14"/>
      <c r="Q61" s="14"/>
      <c r="R61" s="14"/>
      <c r="S61" s="14"/>
      <c r="T61" s="14"/>
      <c r="U61" s="14"/>
      <c r="V61" s="14"/>
      <c r="W61" s="14"/>
      <c r="X61" s="14"/>
      <c r="Y61" s="261"/>
      <c r="Z61" s="14"/>
      <c r="AA61" s="14"/>
    </row>
    <row r="62" spans="1:27" ht="15.75">
      <c r="A62" s="20"/>
      <c r="B62" s="20"/>
      <c r="C62" s="20"/>
      <c r="D62" s="20"/>
      <c r="E62" s="21"/>
      <c r="F62" s="20"/>
      <c r="G62" s="20"/>
      <c r="H62" s="20"/>
      <c r="I62" s="20"/>
      <c r="J62" s="20"/>
      <c r="K62" s="20"/>
      <c r="L62" s="20"/>
      <c r="M62" s="20"/>
      <c r="N62" s="20"/>
      <c r="O62" s="20"/>
      <c r="P62" s="20"/>
      <c r="Q62" s="20"/>
      <c r="R62" s="20"/>
      <c r="S62" s="20"/>
      <c r="T62" s="20"/>
      <c r="U62" s="20"/>
      <c r="V62" s="20"/>
      <c r="W62" s="20"/>
      <c r="X62" s="20"/>
      <c r="Y62" s="260"/>
      <c r="Z62" s="20"/>
      <c r="AA62" s="20"/>
    </row>
  </sheetData>
  <mergeCells count="50">
    <mergeCell ref="B10:C10"/>
    <mergeCell ref="E10:H10"/>
    <mergeCell ref="A4:H4"/>
    <mergeCell ref="C6:H6"/>
    <mergeCell ref="C7:H7"/>
    <mergeCell ref="C8:H8"/>
    <mergeCell ref="C9:H9"/>
    <mergeCell ref="B23:C23"/>
    <mergeCell ref="B12:C12"/>
    <mergeCell ref="B13:C13"/>
    <mergeCell ref="B14:C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7:C47"/>
    <mergeCell ref="B36:C36"/>
    <mergeCell ref="B37:C37"/>
    <mergeCell ref="B38:C38"/>
    <mergeCell ref="B39:C39"/>
    <mergeCell ref="B40:C40"/>
    <mergeCell ref="B41:C41"/>
    <mergeCell ref="B42:C42"/>
    <mergeCell ref="B43:C43"/>
    <mergeCell ref="B44:C44"/>
    <mergeCell ref="B45:C45"/>
    <mergeCell ref="B46:C46"/>
    <mergeCell ref="E57:E58"/>
    <mergeCell ref="B48:C48"/>
    <mergeCell ref="B49:C49"/>
    <mergeCell ref="B50:C50"/>
    <mergeCell ref="B51:C51"/>
    <mergeCell ref="B52:C52"/>
    <mergeCell ref="E54:E55"/>
  </mergeCells>
  <conditionalFormatting sqref="D13:D52">
    <cfRule type="duplicateValues" dxfId="0" priority="2"/>
  </conditionalFormatting>
  <dataValidations count="2">
    <dataValidation type="textLength" operator="equal" allowBlank="1" showInputMessage="1" showErrorMessage="1" sqref="D13:D52">
      <formula1>14</formula1>
    </dataValidation>
    <dataValidation type="textLength" operator="equal" allowBlank="1" showErrorMessage="1" errorTitle="TAHAP PENGUASAAN" error="SILA ISIKAN TAHAP PENGUASAAN YANG BETUL!" sqref="H13:H52">
      <formula1>4</formula1>
    </dataValidation>
  </dataValidations>
  <pageMargins left="0.7" right="0.7" top="0.75" bottom="0.75" header="0.3" footer="0.3"/>
  <pageSetup paperSize="9" scale="50" orientation="landscape" horizontalDpi="4294967293" r:id="rId1"/>
  <legacyDrawing r:id="rId2"/>
  <extLst>
    <ext xmlns:x14="http://schemas.microsoft.com/office/spreadsheetml/2009/9/main" uri="{CCE6A557-97BC-4b89-ADB6-D9C93CAAB3DF}">
      <x14:dataValidations xmlns:xm="http://schemas.microsoft.com/office/excel/2006/main" count="3">
        <x14:dataValidation type="list" operator="equal" allowBlank="1" showErrorMessage="1" errorTitle="TAHAP PENGUASAAN" error="SILA ISIKAN TAHAP PENGUASAAN YANG BETUL!">
          <x14:formula1>
            <xm:f>Configuration!$C$3:$C$4</xm:f>
          </x14:formula1>
          <xm:sqref>I13:I52</xm:sqref>
        </x14:dataValidation>
        <x14:dataValidation type="list" allowBlank="1" showInputMessage="1" showErrorMessage="1">
          <x14:formula1>
            <xm:f>Configuration!$C$5:$C$6</xm:f>
          </x14:formula1>
          <xm:sqref>E13:E52</xm:sqref>
        </x14:dataValidation>
        <x14:dataValidation type="list" allowBlank="1" showErrorMessage="1" errorTitle="Agama" error="Sila pilih yang berkenaan sahaja.">
          <x14:formula1>
            <xm:f>Configuration!$C$7:$C$11</xm:f>
          </x14:formula1>
          <xm:sqref>G13:G52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X57"/>
  <sheetViews>
    <sheetView topLeftCell="A43" zoomScale="50" zoomScaleNormal="50" workbookViewId="0">
      <selection activeCell="M67" sqref="M67"/>
    </sheetView>
  </sheetViews>
  <sheetFormatPr defaultRowHeight="15"/>
  <cols>
    <col min="2" max="2" width="44.5703125" customWidth="1"/>
    <col min="5" max="5" width="9.5703125" customWidth="1"/>
    <col min="6" max="6" width="12" customWidth="1"/>
    <col min="7" max="7" width="9.5703125" customWidth="1"/>
    <col min="8" max="8" width="11.85546875" customWidth="1"/>
    <col min="9" max="9" width="9.5703125" customWidth="1"/>
    <col min="10" max="10" width="11.85546875" customWidth="1"/>
    <col min="11" max="11" width="9.5703125" customWidth="1"/>
    <col min="12" max="12" width="11.85546875" customWidth="1"/>
    <col min="13" max="13" width="9.5703125" customWidth="1"/>
    <col min="14" max="14" width="11.85546875" customWidth="1"/>
    <col min="15" max="15" width="9.5703125" customWidth="1"/>
    <col min="16" max="16" width="11.85546875" customWidth="1"/>
    <col min="17" max="17" width="9.5703125" customWidth="1"/>
    <col min="18" max="18" width="11.85546875" customWidth="1"/>
    <col min="19" max="19" width="9.5703125" customWidth="1"/>
    <col min="20" max="20" width="11.85546875" customWidth="1"/>
    <col min="21" max="21" width="9.5703125" customWidth="1"/>
    <col min="22" max="22" width="11.85546875" customWidth="1"/>
    <col min="23" max="23" width="9.5703125" customWidth="1"/>
    <col min="24" max="24" width="11.85546875" customWidth="1"/>
    <col min="25" max="25" width="9.5703125" customWidth="1"/>
    <col min="26" max="26" width="11.85546875" customWidth="1"/>
    <col min="27" max="27" width="9.5703125" customWidth="1"/>
    <col min="28" max="28" width="11.85546875" customWidth="1"/>
    <col min="29" max="29" width="9.140625" customWidth="1"/>
    <col min="30" max="31" width="9.140625" style="73" hidden="1" customWidth="1"/>
    <col min="32" max="32" width="9.140625" customWidth="1"/>
    <col min="33" max="34" width="9.140625" hidden="1" customWidth="1"/>
    <col min="35" max="35" width="9.140625" customWidth="1"/>
    <col min="36" max="37" width="9.140625" hidden="1" customWidth="1"/>
    <col min="38" max="38" width="9" customWidth="1"/>
    <col min="39" max="39" width="10.140625" customWidth="1"/>
    <col min="40" max="40" width="9.140625" customWidth="1"/>
    <col min="41" max="42" width="9.140625" hidden="1" customWidth="1"/>
    <col min="43" max="43" width="9.140625" customWidth="1"/>
    <col min="44" max="45" width="9.140625" hidden="1" customWidth="1"/>
    <col min="46" max="46" width="9.140625" customWidth="1"/>
    <col min="47" max="48" width="9.140625" hidden="1" customWidth="1"/>
    <col min="49" max="52" width="9.140625" customWidth="1"/>
  </cols>
  <sheetData>
    <row r="1" spans="1:50" ht="47.25" customHeight="1">
      <c r="A1" s="323" t="s">
        <v>453</v>
      </c>
      <c r="B1" s="323"/>
      <c r="C1" s="323"/>
      <c r="D1" s="323"/>
      <c r="E1" s="323"/>
      <c r="F1" s="323"/>
      <c r="G1" s="323"/>
      <c r="H1" s="323"/>
      <c r="I1" s="22"/>
      <c r="J1" s="22"/>
      <c r="K1" s="22"/>
      <c r="L1" s="22"/>
      <c r="M1" s="22"/>
      <c r="N1" s="22"/>
      <c r="O1" s="22"/>
      <c r="P1" s="22"/>
      <c r="Q1" s="22"/>
      <c r="R1" s="22"/>
      <c r="S1" s="22"/>
      <c r="T1" s="22"/>
      <c r="U1" s="22"/>
      <c r="V1" s="22"/>
      <c r="W1" s="22"/>
      <c r="X1" s="22"/>
      <c r="Y1" s="22"/>
      <c r="Z1" s="22"/>
      <c r="AA1" s="22"/>
      <c r="AB1" s="22"/>
      <c r="AC1" s="22"/>
      <c r="AD1" s="71"/>
      <c r="AE1" s="71"/>
      <c r="AF1" s="22"/>
      <c r="AG1" s="22"/>
      <c r="AH1" s="22"/>
      <c r="AI1" s="22"/>
      <c r="AJ1" s="22"/>
      <c r="AK1" s="22"/>
      <c r="AL1" s="22"/>
      <c r="AM1" s="22"/>
    </row>
    <row r="2" spans="1:50" ht="32.25" customHeight="1">
      <c r="A2" s="324" t="s">
        <v>17</v>
      </c>
      <c r="B2" s="325" t="s">
        <v>18</v>
      </c>
      <c r="C2" s="324" t="s">
        <v>19</v>
      </c>
      <c r="D2" s="328" t="s">
        <v>12</v>
      </c>
      <c r="E2" s="316" t="s">
        <v>333</v>
      </c>
      <c r="F2" s="317"/>
      <c r="G2" s="317"/>
      <c r="H2" s="317"/>
      <c r="I2" s="317"/>
      <c r="J2" s="317"/>
      <c r="K2" s="317"/>
      <c r="L2" s="317"/>
      <c r="M2" s="316" t="s">
        <v>334</v>
      </c>
      <c r="N2" s="317"/>
      <c r="O2" s="317"/>
      <c r="P2" s="317"/>
      <c r="Q2" s="317"/>
      <c r="R2" s="317"/>
      <c r="S2" s="317"/>
      <c r="T2" s="317"/>
      <c r="U2" s="317"/>
      <c r="V2" s="317"/>
      <c r="W2" s="317"/>
      <c r="X2" s="317"/>
      <c r="Y2" s="318" t="s">
        <v>335</v>
      </c>
      <c r="Z2" s="319"/>
      <c r="AA2" s="319"/>
      <c r="AB2" s="319"/>
      <c r="AC2" s="292" t="s">
        <v>305</v>
      </c>
      <c r="AD2" s="292"/>
      <c r="AE2" s="292"/>
      <c r="AF2" s="292"/>
      <c r="AG2" s="292"/>
      <c r="AH2" s="292"/>
      <c r="AI2" s="292"/>
      <c r="AJ2" s="292"/>
      <c r="AK2" s="292"/>
      <c r="AL2" s="292"/>
      <c r="AM2" s="292"/>
      <c r="AN2" s="292" t="s">
        <v>305</v>
      </c>
      <c r="AO2" s="292"/>
      <c r="AP2" s="292"/>
      <c r="AQ2" s="292"/>
      <c r="AR2" s="292"/>
      <c r="AS2" s="292"/>
      <c r="AT2" s="292"/>
      <c r="AU2" s="292"/>
      <c r="AV2" s="292"/>
      <c r="AW2" s="292"/>
      <c r="AX2" s="292"/>
    </row>
    <row r="3" spans="1:50" ht="99.75" customHeight="1">
      <c r="A3" s="324"/>
      <c r="B3" s="326"/>
      <c r="C3" s="324"/>
      <c r="D3" s="328"/>
      <c r="E3" s="320" t="s">
        <v>286</v>
      </c>
      <c r="F3" s="320"/>
      <c r="G3" s="320"/>
      <c r="H3" s="320"/>
      <c r="I3" s="320" t="s">
        <v>287</v>
      </c>
      <c r="J3" s="320"/>
      <c r="K3" s="320"/>
      <c r="L3" s="320"/>
      <c r="M3" s="320" t="s">
        <v>381</v>
      </c>
      <c r="N3" s="320"/>
      <c r="O3" s="320"/>
      <c r="P3" s="320"/>
      <c r="Q3" s="320" t="s">
        <v>288</v>
      </c>
      <c r="R3" s="320"/>
      <c r="S3" s="320"/>
      <c r="T3" s="320"/>
      <c r="U3" s="320" t="s">
        <v>289</v>
      </c>
      <c r="V3" s="320"/>
      <c r="W3" s="320"/>
      <c r="X3" s="320"/>
      <c r="Y3" s="320" t="s">
        <v>22</v>
      </c>
      <c r="Z3" s="320"/>
      <c r="AA3" s="320"/>
      <c r="AB3" s="320"/>
      <c r="AC3" s="292"/>
      <c r="AD3" s="292"/>
      <c r="AE3" s="292"/>
      <c r="AF3" s="292"/>
      <c r="AG3" s="292"/>
      <c r="AH3" s="292"/>
      <c r="AI3" s="292"/>
      <c r="AJ3" s="292"/>
      <c r="AK3" s="292"/>
      <c r="AL3" s="292"/>
      <c r="AM3" s="292"/>
      <c r="AN3" s="292"/>
      <c r="AO3" s="292"/>
      <c r="AP3" s="292"/>
      <c r="AQ3" s="292"/>
      <c r="AR3" s="292"/>
      <c r="AS3" s="292"/>
      <c r="AT3" s="292"/>
      <c r="AU3" s="292"/>
      <c r="AV3" s="292"/>
      <c r="AW3" s="292"/>
      <c r="AX3" s="292"/>
    </row>
    <row r="4" spans="1:50" ht="31.5" customHeight="1">
      <c r="A4" s="324"/>
      <c r="B4" s="326"/>
      <c r="C4" s="324"/>
      <c r="D4" s="328"/>
      <c r="E4" s="298" t="s">
        <v>23</v>
      </c>
      <c r="F4" s="299"/>
      <c r="G4" s="306" t="s">
        <v>24</v>
      </c>
      <c r="H4" s="307"/>
      <c r="I4" s="298" t="s">
        <v>23</v>
      </c>
      <c r="J4" s="299"/>
      <c r="K4" s="306" t="s">
        <v>24</v>
      </c>
      <c r="L4" s="307"/>
      <c r="M4" s="298" t="s">
        <v>23</v>
      </c>
      <c r="N4" s="299"/>
      <c r="O4" s="306" t="s">
        <v>24</v>
      </c>
      <c r="P4" s="307"/>
      <c r="Q4" s="298" t="s">
        <v>23</v>
      </c>
      <c r="R4" s="299"/>
      <c r="S4" s="306" t="s">
        <v>24</v>
      </c>
      <c r="T4" s="307"/>
      <c r="U4" s="298" t="s">
        <v>23</v>
      </c>
      <c r="V4" s="299"/>
      <c r="W4" s="306" t="s">
        <v>24</v>
      </c>
      <c r="X4" s="307"/>
      <c r="Y4" s="298" t="s">
        <v>23</v>
      </c>
      <c r="Z4" s="299"/>
      <c r="AA4" s="306" t="s">
        <v>24</v>
      </c>
      <c r="AB4" s="307"/>
      <c r="AC4" s="292" t="s">
        <v>446</v>
      </c>
      <c r="AD4" s="292"/>
      <c r="AE4" s="292"/>
      <c r="AF4" s="292"/>
      <c r="AG4" s="292"/>
      <c r="AH4" s="292"/>
      <c r="AI4" s="292"/>
      <c r="AJ4" s="292"/>
      <c r="AK4" s="292"/>
      <c r="AL4" s="292"/>
      <c r="AM4" s="292"/>
      <c r="AN4" s="292" t="s">
        <v>447</v>
      </c>
      <c r="AO4" s="292"/>
      <c r="AP4" s="292"/>
      <c r="AQ4" s="292"/>
      <c r="AR4" s="292"/>
      <c r="AS4" s="292"/>
      <c r="AT4" s="292"/>
      <c r="AU4" s="292"/>
      <c r="AV4" s="292"/>
      <c r="AW4" s="292"/>
      <c r="AX4" s="292"/>
    </row>
    <row r="5" spans="1:50" ht="25.5" customHeight="1">
      <c r="A5" s="324"/>
      <c r="B5" s="326"/>
      <c r="C5" s="324"/>
      <c r="D5" s="328"/>
      <c r="E5" s="300"/>
      <c r="F5" s="301"/>
      <c r="G5" s="308"/>
      <c r="H5" s="309"/>
      <c r="I5" s="300"/>
      <c r="J5" s="301"/>
      <c r="K5" s="308"/>
      <c r="L5" s="309"/>
      <c r="M5" s="300"/>
      <c r="N5" s="301"/>
      <c r="O5" s="308"/>
      <c r="P5" s="309"/>
      <c r="Q5" s="300"/>
      <c r="R5" s="301"/>
      <c r="S5" s="308"/>
      <c r="T5" s="309"/>
      <c r="U5" s="300"/>
      <c r="V5" s="301"/>
      <c r="W5" s="308"/>
      <c r="X5" s="309"/>
      <c r="Y5" s="300"/>
      <c r="Z5" s="301"/>
      <c r="AA5" s="308"/>
      <c r="AB5" s="309"/>
      <c r="AC5" s="292" t="s">
        <v>263</v>
      </c>
      <c r="AD5" s="293" t="s">
        <v>263</v>
      </c>
      <c r="AE5" s="294"/>
      <c r="AF5" s="292" t="s">
        <v>264</v>
      </c>
      <c r="AG5" s="293" t="s">
        <v>264</v>
      </c>
      <c r="AH5" s="294"/>
      <c r="AI5" s="292" t="s">
        <v>265</v>
      </c>
      <c r="AJ5" s="293" t="s">
        <v>265</v>
      </c>
      <c r="AK5" s="294"/>
      <c r="AL5" s="321" t="s">
        <v>155</v>
      </c>
      <c r="AM5" s="322"/>
      <c r="AN5" s="292" t="s">
        <v>263</v>
      </c>
      <c r="AO5" s="293" t="s">
        <v>263</v>
      </c>
      <c r="AP5" s="294"/>
      <c r="AQ5" s="292" t="s">
        <v>264</v>
      </c>
      <c r="AR5" s="293" t="s">
        <v>264</v>
      </c>
      <c r="AS5" s="294"/>
      <c r="AT5" s="292" t="s">
        <v>265</v>
      </c>
      <c r="AU5" s="293" t="s">
        <v>265</v>
      </c>
      <c r="AV5" s="294"/>
      <c r="AW5" s="321" t="s">
        <v>155</v>
      </c>
      <c r="AX5" s="322"/>
    </row>
    <row r="6" spans="1:50" ht="21.75" customHeight="1">
      <c r="A6" s="324"/>
      <c r="B6" s="326"/>
      <c r="C6" s="324"/>
      <c r="D6" s="328"/>
      <c r="E6" s="302"/>
      <c r="F6" s="303"/>
      <c r="G6" s="310"/>
      <c r="H6" s="311"/>
      <c r="I6" s="302"/>
      <c r="J6" s="303"/>
      <c r="K6" s="310"/>
      <c r="L6" s="311"/>
      <c r="M6" s="302"/>
      <c r="N6" s="303"/>
      <c r="O6" s="310"/>
      <c r="P6" s="311"/>
      <c r="Q6" s="302"/>
      <c r="R6" s="303"/>
      <c r="S6" s="310"/>
      <c r="T6" s="311"/>
      <c r="U6" s="302"/>
      <c r="V6" s="303"/>
      <c r="W6" s="310"/>
      <c r="X6" s="311"/>
      <c r="Y6" s="302"/>
      <c r="Z6" s="303"/>
      <c r="AA6" s="310"/>
      <c r="AB6" s="311"/>
      <c r="AC6" s="292"/>
      <c r="AD6" s="72" t="s">
        <v>26</v>
      </c>
      <c r="AE6" s="72" t="s">
        <v>27</v>
      </c>
      <c r="AF6" s="292"/>
      <c r="AG6" s="72" t="s">
        <v>26</v>
      </c>
      <c r="AH6" s="72" t="s">
        <v>27</v>
      </c>
      <c r="AI6" s="292"/>
      <c r="AJ6" s="72" t="s">
        <v>26</v>
      </c>
      <c r="AK6" s="72" t="s">
        <v>27</v>
      </c>
      <c r="AL6" s="66" t="s">
        <v>26</v>
      </c>
      <c r="AM6" s="70" t="s">
        <v>27</v>
      </c>
      <c r="AN6" s="292"/>
      <c r="AO6" s="72" t="s">
        <v>26</v>
      </c>
      <c r="AP6" s="72" t="s">
        <v>27</v>
      </c>
      <c r="AQ6" s="292"/>
      <c r="AR6" s="72" t="s">
        <v>26</v>
      </c>
      <c r="AS6" s="72" t="s">
        <v>27</v>
      </c>
      <c r="AT6" s="292"/>
      <c r="AU6" s="72" t="s">
        <v>26</v>
      </c>
      <c r="AV6" s="72" t="s">
        <v>27</v>
      </c>
      <c r="AW6" s="66" t="s">
        <v>26</v>
      </c>
      <c r="AX6" s="66" t="s">
        <v>27</v>
      </c>
    </row>
    <row r="7" spans="1:50" ht="29.25" customHeight="1">
      <c r="A7" s="324"/>
      <c r="B7" s="327"/>
      <c r="C7" s="324"/>
      <c r="D7" s="328"/>
      <c r="E7" s="122" t="s">
        <v>25</v>
      </c>
      <c r="F7" s="68" t="s">
        <v>262</v>
      </c>
      <c r="G7" s="122" t="s">
        <v>25</v>
      </c>
      <c r="H7" s="122" t="s">
        <v>262</v>
      </c>
      <c r="I7" s="122" t="s">
        <v>25</v>
      </c>
      <c r="J7" s="122" t="s">
        <v>262</v>
      </c>
      <c r="K7" s="122" t="s">
        <v>25</v>
      </c>
      <c r="L7" s="122" t="s">
        <v>262</v>
      </c>
      <c r="M7" s="122" t="s">
        <v>25</v>
      </c>
      <c r="N7" s="122" t="s">
        <v>262</v>
      </c>
      <c r="O7" s="122" t="s">
        <v>25</v>
      </c>
      <c r="P7" s="122" t="s">
        <v>262</v>
      </c>
      <c r="Q7" s="122" t="s">
        <v>25</v>
      </c>
      <c r="R7" s="122" t="s">
        <v>262</v>
      </c>
      <c r="S7" s="122" t="s">
        <v>25</v>
      </c>
      <c r="T7" s="122" t="s">
        <v>262</v>
      </c>
      <c r="U7" s="122" t="s">
        <v>25</v>
      </c>
      <c r="V7" s="122" t="s">
        <v>262</v>
      </c>
      <c r="W7" s="122" t="s">
        <v>25</v>
      </c>
      <c r="X7" s="122" t="s">
        <v>262</v>
      </c>
      <c r="Y7" s="122" t="s">
        <v>25</v>
      </c>
      <c r="Z7" s="122" t="s">
        <v>262</v>
      </c>
      <c r="AA7" s="122" t="s">
        <v>25</v>
      </c>
      <c r="AB7" s="122" t="s">
        <v>262</v>
      </c>
      <c r="AC7" s="314" t="s">
        <v>306</v>
      </c>
      <c r="AD7" s="315"/>
      <c r="AE7" s="315"/>
      <c r="AF7" s="315"/>
      <c r="AG7" s="315"/>
      <c r="AH7" s="315"/>
      <c r="AI7" s="315"/>
      <c r="AJ7" s="315"/>
      <c r="AK7" s="315"/>
      <c r="AL7" s="315"/>
      <c r="AM7" s="315"/>
      <c r="AN7" s="314" t="s">
        <v>306</v>
      </c>
      <c r="AO7" s="315"/>
      <c r="AP7" s="315"/>
      <c r="AQ7" s="315"/>
      <c r="AR7" s="315"/>
      <c r="AS7" s="315"/>
      <c r="AT7" s="315"/>
      <c r="AU7" s="315"/>
      <c r="AV7" s="315"/>
      <c r="AW7" s="315"/>
      <c r="AX7" s="329"/>
    </row>
    <row r="8" spans="1:50" ht="45" customHeight="1">
      <c r="A8" s="120">
        <f>'MAKLUMAT MURID'!A13</f>
        <v>1</v>
      </c>
      <c r="B8" s="223">
        <f>VLOOKUP(A8,'MAKLUMAT MURID'!$A$13:$I$52,2,FALSE)</f>
        <v>0</v>
      </c>
      <c r="C8" s="120" t="str">
        <f>VLOOKUP(A8,'MAKLUMAT MURID'!$A$13:$I$52,6,FALSE)</f>
        <v/>
      </c>
      <c r="D8" s="120">
        <f>VLOOKUP(A8,'MAKLUMAT MURID'!$A$13:$I$52,5,FALSE)</f>
        <v>0</v>
      </c>
      <c r="E8" s="38"/>
      <c r="F8" s="134"/>
      <c r="G8" s="38"/>
      <c r="H8" s="134"/>
      <c r="I8" s="38"/>
      <c r="J8" s="134"/>
      <c r="K8" s="38"/>
      <c r="L8" s="134"/>
      <c r="M8" s="38"/>
      <c r="N8" s="134"/>
      <c r="O8" s="38"/>
      <c r="P8" s="134"/>
      <c r="Q8" s="38"/>
      <c r="R8" s="134"/>
      <c r="S8" s="38"/>
      <c r="T8" s="134"/>
      <c r="U8" s="38"/>
      <c r="V8" s="134"/>
      <c r="W8" s="38"/>
      <c r="X8" s="134"/>
      <c r="Y8" s="38"/>
      <c r="Z8" s="134"/>
      <c r="AA8" s="38"/>
      <c r="AB8" s="134"/>
      <c r="AC8" s="127" t="str">
        <f>IF(AND(AD8="",AE8=""),"",AVERAGE(AD8:AE8))</f>
        <v/>
      </c>
      <c r="AD8" s="125" t="str">
        <f>IF($C8=AD$6,IF(SUM(E8,I8)=0,"",IF(AND(AVERAGE(E8,I8)&gt;=1,AVERAGE(E8,I8)&lt;=1.6),1,IF(AND(AVERAGE(E8,I8)&gt;1.6,AVERAGE(E8,I8)&lt;=2.6),2,IF(AND(AVERAGE(E8,I8)&gt;2.6,AVERAGE(E8,I8)&lt;=3),3)))),"")</f>
        <v/>
      </c>
      <c r="AE8" s="125" t="str">
        <f>IF($C8=AE$6,IF(SUM(E8,I8)=0,"",IF(AND(AVERAGE(E8,I8)&gt;=1,AVERAGE(E8,I8)&lt;=1.6),1,IF(AND(AVERAGE(E8,I8)&gt;1.6,AVERAGE(E8,I8)&lt;=2.6),2,IF(AND(AVERAGE(E8,I8)&gt;2.6,AVERAGE(E8,I8)&lt;=3),3)))),"")</f>
        <v/>
      </c>
      <c r="AF8" s="127" t="str">
        <f>IF(AND(AG8="",AH8=""),"",AVERAGE(AG8:AH8))</f>
        <v/>
      </c>
      <c r="AG8" s="125" t="str">
        <f>IF($C8=AG$6,IF(SUM(M8,Q8,U8)=0,"",IF(AND(AVERAGE(M8,Q8,U8)&gt;=1,AVERAGE(M8,Q8,U8)&lt;=1.6),1,IF(AND(AVERAGE(M8,Q8,U8)&gt;1.6,AVERAGE(M8,Q8,U8)&lt;=2.6),2,IF(AND(AVERAGE(M8,Q8,U8)&gt;2.6,AVERAGE(M8,Q8,U8)&lt;=3),3)))),"")</f>
        <v/>
      </c>
      <c r="AH8" s="125" t="str">
        <f>IF($C8=AH$6,IF(SUM(M8,Q8,U8)=0,"",IF(AND(AVERAGE(M8,Q8,U8)&gt;=1,AVERAGE(M8,Q8,U8)&lt;=1.6),1,IF(AND(AVERAGE(M8,Q8,U8)&gt;1.6,AVERAGE(M8,Q8,U8)&lt;=2.6),2,IF(AND(AVERAGE(M8,Q8,U8)&gt;2.6,AVERAGE(M8,Q8,U8)&lt;=3),3)))),"")</f>
        <v/>
      </c>
      <c r="AI8" s="127" t="str">
        <f>IF(AND(AJ8="",AK8=""),"",AVERAGE(AJ8:AK8))</f>
        <v/>
      </c>
      <c r="AJ8" s="125" t="str">
        <f>IF($C8=AJ$6,IF(SUM(Y8)=0,"",IF(AND(AVERAGE(Y8)&gt;=1,AVERAGE(Y8)&lt;=1.6),1,IF(AND(AVERAGE(Y8)&gt;1.6,AVERAGE(Y8)&lt;=2.6),2,IF(AND(AVERAGE(Y8)&gt;2.6,AVERAGE(Y8)&lt;=3),3)))),"")</f>
        <v/>
      </c>
      <c r="AK8" s="125" t="str">
        <f>IF($C8=AV$6,IF(SUM(Y8)=0,"",IF(AND(AVERAGE(Y8)&gt;=1,AVERAGE(Y8)&lt;=1.6),1,IF(AND(AVERAGE(Y8)&gt;1.6,AVERAGE(Y8)&lt;=2.6),2,IF(AND(AVERAGE(Y8)&gt;2.6,AVERAGE(Y8)&lt;=3),3)))),"")</f>
        <v/>
      </c>
      <c r="AL8" s="146"/>
      <c r="AM8" s="146"/>
      <c r="AN8" s="127" t="str">
        <f>IF(AND(AO8="",AP8=""),"",AVERAGE(AO8:AP8))</f>
        <v/>
      </c>
      <c r="AO8" s="125" t="str">
        <f t="shared" ref="AO8:AO33" si="0">IF($C8=AO$6,IF(SUM(G8,K8)=0,"",IF(AND(AVERAGE(G8,K8)&gt;=1,AVERAGE(G8,K8)&lt;=1.6),1,IF(AND(AVERAGE(G8,K8)&gt;1.6,AVERAGE(G8,K8)&lt;=2.6),2,IF(AND(AVERAGE(G8,K8)&gt;2.6,AVERAGE(G8,K8)&lt;=3),3)))),"")</f>
        <v/>
      </c>
      <c r="AP8" s="125" t="str">
        <f t="shared" ref="AP8:AP33" si="1">IF($C8=AP$6,IF(SUM(G8,K8)=0,"",IF(AND(AVERAGE(G8,K8)&gt;=1,AVERAGE(G8,K8)&lt;=1.6),1,IF(AND(AVERAGE(G8,K8)&gt;1.6,AVERAGE(G8,K8)&lt;=2.6),2,IF(AND(AVERAGE(G8,K8)&gt;2.6,AVERAGE(G8,K8)&lt;=3),3)))),"")</f>
        <v/>
      </c>
      <c r="AQ8" s="127" t="str">
        <f>IF(AND(AR8="",AS8=""),"",AVERAGE(AR8:AS8))</f>
        <v/>
      </c>
      <c r="AR8" s="125" t="str">
        <f t="shared" ref="AR8:AR33" si="2">IF($C8=AR$6,IF(SUM(O8,S8,W8)=0,"",IF(AND(AVERAGE(O8,S8,W8)&gt;=1,AVERAGE(O8,S8,W8)&lt;=1.6),1,IF(AND(AVERAGE(O8,S8,W8)&gt;1.6,AVERAGE(O8,S8,W8)&lt;=2.6),2,IF(AND(AVERAGE(O8,S8,W8)&gt;2.6,AVERAGE(O8,S8,W8)&lt;=3),3)))),"")</f>
        <v/>
      </c>
      <c r="AS8" s="125" t="str">
        <f t="shared" ref="AS8:AS33" si="3">IF($C8=AS$6,IF(SUM(O8,S8,W8)=0,"",IF(AND(AVERAGE(O8,S8,W8)&gt;=1,AVERAGE(O8,S8,W8)&lt;=1.6),1,IF(AND(AVERAGE(O8,S8,W8)&gt;1.6,AVERAGE(O8,S8,W8)&lt;=2.6),2,IF(AND(AVERAGE(O8,S8,W8)&gt;2.6,AVERAGE(O8,S8,W8)&lt;=3),3)))),"")</f>
        <v/>
      </c>
      <c r="AT8" s="127" t="str">
        <f>IF(AND(AU8="",AV8=""),"",AVERAGE(AU8:AV8))</f>
        <v/>
      </c>
      <c r="AU8" s="125" t="str">
        <f t="shared" ref="AU8:AU33" si="4">IF($C8=AU$6,IF(SUM(AA8)=0,"",IF(AND(AVERAGE(AA8)&gt;=1,AVERAGE(AA8)&lt;=1.6),1,IF(AND(AVERAGE(AA8)&gt;1.6,AVERAGE(AA8)&lt;=2.6),2,IF(AND(AVERAGE(AA8)&gt;2.6,AVERAGE(AA8)&lt;=3),3)))),"")</f>
        <v/>
      </c>
      <c r="AV8" s="125" t="str">
        <f t="shared" ref="AV8:AV33" si="5">IF($C8=AV$6,IF(SUM(AA8)=0,"",IF(AND(AVERAGE(AA8)&gt;=1,AVERAGE(AA8)&lt;=1.6),1,IF(AND(AVERAGE(AA8)&gt;1.6,AVERAGE(AA8)&lt;=2.6),2,IF(AND(AVERAGE(AA8)&gt;2.6,AVERAGE(AA8)&lt;=3),3)))),"")</f>
        <v/>
      </c>
      <c r="AW8" s="146"/>
      <c r="AX8" s="146"/>
    </row>
    <row r="9" spans="1:50" ht="45" customHeight="1">
      <c r="A9" s="120">
        <f>'MAKLUMAT MURID'!A14</f>
        <v>2</v>
      </c>
      <c r="B9" s="223">
        <f>VLOOKUP(A9,'MAKLUMAT MURID'!$A$13:$I$52,2,FALSE)</f>
        <v>0</v>
      </c>
      <c r="C9" s="120" t="str">
        <f>VLOOKUP(A9,'MAKLUMAT MURID'!$A$13:$I$52,6,FALSE)</f>
        <v/>
      </c>
      <c r="D9" s="120">
        <f>VLOOKUP(A9,'MAKLUMAT MURID'!$A$13:$I$52,5,FALSE)</f>
        <v>0</v>
      </c>
      <c r="E9" s="38"/>
      <c r="F9" s="134"/>
      <c r="G9" s="38"/>
      <c r="H9" s="134"/>
      <c r="I9" s="38"/>
      <c r="J9" s="134"/>
      <c r="K9" s="38"/>
      <c r="L9" s="134"/>
      <c r="M9" s="38"/>
      <c r="N9" s="134"/>
      <c r="O9" s="38"/>
      <c r="P9" s="134"/>
      <c r="Q9" s="38"/>
      <c r="R9" s="134"/>
      <c r="S9" s="38"/>
      <c r="T9" s="134"/>
      <c r="U9" s="38"/>
      <c r="V9" s="134"/>
      <c r="W9" s="38"/>
      <c r="X9" s="134"/>
      <c r="Y9" s="38"/>
      <c r="Z9" s="134"/>
      <c r="AA9" s="38"/>
      <c r="AB9" s="134"/>
      <c r="AC9" s="127" t="str">
        <f t="shared" ref="AC9:AC33" si="6">IF(AND(AD9="",AE9=""),"",AVERAGE(AD9:AE9))</f>
        <v/>
      </c>
      <c r="AD9" s="125" t="str">
        <f t="shared" ref="AD9:AD33" si="7">IF($C9=AD$6,IF(SUM(E9,I9)=0,"",IF(AND(AVERAGE(E9,I9)&gt;=1,AVERAGE(E9,I9)&lt;=1.6),1,IF(AND(AVERAGE(E9,I9)&gt;1.6,AVERAGE(E9,I9)&lt;=2.6),2,IF(AND(AVERAGE(E9,I9)&gt;2.6,AVERAGE(E9,I9)&lt;=3),3)))),"")</f>
        <v/>
      </c>
      <c r="AE9" s="125" t="str">
        <f t="shared" ref="AE9:AE33" si="8">IF($C9=AE$6,IF(SUM(E9,I9)=0,"",IF(AND(AVERAGE(E9,I9)&gt;=1,AVERAGE(E9,I9)&lt;=1.6),1,IF(AND(AVERAGE(E9,I9)&gt;1.6,AVERAGE(E9,I9)&lt;=2.6),2,IF(AND(AVERAGE(E9,I9)&gt;2.6,AVERAGE(E9,I9)&lt;=3),3)))),"")</f>
        <v/>
      </c>
      <c r="AF9" s="127" t="str">
        <f t="shared" ref="AF9:AF33" si="9">IF(AND(AG9="",AH9=""),"",AVERAGE(AG9:AH9))</f>
        <v/>
      </c>
      <c r="AG9" s="125" t="str">
        <f t="shared" ref="AG9:AG33" si="10">IF($C9=AG$6,IF(SUM(M9,Q9,U9)=0,"",IF(AND(AVERAGE(M9,Q9,U9)&gt;=1,AVERAGE(M9,Q9,U9)&lt;=1.6),1,IF(AND(AVERAGE(M9,Q9,U9)&gt;1.6,AVERAGE(M9,Q9,U9)&lt;=2.6),2,IF(AND(AVERAGE(M9,Q9,U9)&gt;2.6,AVERAGE(M9,Q9,U9)&lt;=3),3)))),"")</f>
        <v/>
      </c>
      <c r="AH9" s="125" t="str">
        <f t="shared" ref="AH9:AH33" si="11">IF($C9=AH$6,IF(SUM(M9,Q9,U9)=0,"",IF(AND(AVERAGE(M9,Q9,U9)&gt;=1,AVERAGE(M9,Q9,U9)&lt;=1.6),1,IF(AND(AVERAGE(M9,Q9,U9)&gt;1.6,AVERAGE(M9,Q9,U9)&lt;=2.6),2,IF(AND(AVERAGE(M9,Q9,U9)&gt;2.6,AVERAGE(M9,Q9,U9)&lt;=3),3)))),"")</f>
        <v/>
      </c>
      <c r="AI9" s="127" t="str">
        <f t="shared" ref="AI9:AI46" si="12">IF(AND(AJ9="",AK9=""),"",AVERAGE(AJ9:AK9))</f>
        <v/>
      </c>
      <c r="AJ9" s="125" t="str">
        <f t="shared" ref="AJ9:AJ47" si="13">IF($C9=AJ$6,IF(SUM(Y9)=0,"",IF(AND(AVERAGE(Y9)&gt;=1,AVERAGE(Y9)&lt;=1.6),1,IF(AND(AVERAGE(Y9)&gt;1.6,AVERAGE(Y9)&lt;=2.6),2,IF(AND(AVERAGE(Y9)&gt;2.6,AVERAGE(Y9)&lt;=3),3)))),"")</f>
        <v/>
      </c>
      <c r="AK9" s="125" t="str">
        <f t="shared" ref="AK9:AK47" si="14">IF($C9=AV$6,IF(SUM(Y9)=0,"",IF(AND(AVERAGE(Y9)&gt;=1,AVERAGE(Y9)&lt;=1.6),1,IF(AND(AVERAGE(Y9)&gt;1.6,AVERAGE(Y9)&lt;=2.6),2,IF(AND(AVERAGE(Y9)&gt;2.6,AVERAGE(Y9)&lt;=3),3)))),"")</f>
        <v/>
      </c>
      <c r="AL9" s="146"/>
      <c r="AM9" s="146"/>
      <c r="AN9" s="127" t="str">
        <f t="shared" ref="AN9:AN47" si="15">IF(AND(AO9="",AP9=""),"",AVERAGE(AO9:AP9))</f>
        <v/>
      </c>
      <c r="AO9" s="125" t="str">
        <f t="shared" si="0"/>
        <v/>
      </c>
      <c r="AP9" s="125" t="str">
        <f t="shared" si="1"/>
        <v/>
      </c>
      <c r="AQ9" s="127" t="str">
        <f t="shared" ref="AQ9:AQ47" si="16">IF(AND(AR9="",AS9=""),"",AVERAGE(AR9:AS9))</f>
        <v/>
      </c>
      <c r="AR9" s="125" t="str">
        <f t="shared" si="2"/>
        <v/>
      </c>
      <c r="AS9" s="125" t="str">
        <f t="shared" si="3"/>
        <v/>
      </c>
      <c r="AT9" s="127" t="str">
        <f t="shared" ref="AT9:AT47" si="17">IF(AND(AU9="",AV9=""),"",AVERAGE(AU9:AV9))</f>
        <v/>
      </c>
      <c r="AU9" s="125" t="str">
        <f t="shared" si="4"/>
        <v/>
      </c>
      <c r="AV9" s="125" t="str">
        <f t="shared" si="5"/>
        <v/>
      </c>
      <c r="AW9" s="146"/>
      <c r="AX9" s="146"/>
    </row>
    <row r="10" spans="1:50" ht="45" customHeight="1">
      <c r="A10" s="120">
        <f>'MAKLUMAT MURID'!A15</f>
        <v>3</v>
      </c>
      <c r="B10" s="223">
        <f>VLOOKUP(A10,'MAKLUMAT MURID'!$A$13:$I$52,2,FALSE)</f>
        <v>0</v>
      </c>
      <c r="C10" s="120" t="str">
        <f>VLOOKUP(A10,'MAKLUMAT MURID'!$A$13:$I$52,6,FALSE)</f>
        <v/>
      </c>
      <c r="D10" s="120">
        <f>VLOOKUP(A10,'MAKLUMAT MURID'!$A$13:$I$52,5,FALSE)</f>
        <v>0</v>
      </c>
      <c r="E10" s="38"/>
      <c r="F10" s="134"/>
      <c r="G10" s="38"/>
      <c r="H10" s="134"/>
      <c r="I10" s="38"/>
      <c r="J10" s="134"/>
      <c r="K10" s="38"/>
      <c r="L10" s="134"/>
      <c r="M10" s="38"/>
      <c r="N10" s="134"/>
      <c r="O10" s="38"/>
      <c r="P10" s="134"/>
      <c r="Q10" s="38"/>
      <c r="R10" s="134"/>
      <c r="S10" s="38"/>
      <c r="T10" s="134"/>
      <c r="U10" s="38"/>
      <c r="V10" s="134"/>
      <c r="W10" s="38"/>
      <c r="X10" s="134"/>
      <c r="Y10" s="38"/>
      <c r="Z10" s="134"/>
      <c r="AA10" s="38"/>
      <c r="AB10" s="134"/>
      <c r="AC10" s="127" t="str">
        <f t="shared" si="6"/>
        <v/>
      </c>
      <c r="AD10" s="125" t="str">
        <f t="shared" si="7"/>
        <v/>
      </c>
      <c r="AE10" s="125" t="str">
        <f t="shared" si="8"/>
        <v/>
      </c>
      <c r="AF10" s="127" t="str">
        <f t="shared" si="9"/>
        <v/>
      </c>
      <c r="AG10" s="125" t="str">
        <f t="shared" si="10"/>
        <v/>
      </c>
      <c r="AH10" s="125" t="str">
        <f t="shared" si="11"/>
        <v/>
      </c>
      <c r="AI10" s="127" t="str">
        <f t="shared" si="12"/>
        <v/>
      </c>
      <c r="AJ10" s="125" t="str">
        <f t="shared" si="13"/>
        <v/>
      </c>
      <c r="AK10" s="125" t="str">
        <f t="shared" si="14"/>
        <v/>
      </c>
      <c r="AL10" s="146"/>
      <c r="AM10" s="146"/>
      <c r="AN10" s="127" t="str">
        <f t="shared" si="15"/>
        <v/>
      </c>
      <c r="AO10" s="125" t="str">
        <f t="shared" si="0"/>
        <v/>
      </c>
      <c r="AP10" s="125" t="str">
        <f t="shared" si="1"/>
        <v/>
      </c>
      <c r="AQ10" s="127" t="str">
        <f t="shared" si="16"/>
        <v/>
      </c>
      <c r="AR10" s="125" t="str">
        <f t="shared" si="2"/>
        <v/>
      </c>
      <c r="AS10" s="125" t="str">
        <f t="shared" si="3"/>
        <v/>
      </c>
      <c r="AT10" s="127" t="str">
        <f t="shared" si="17"/>
        <v/>
      </c>
      <c r="AU10" s="125" t="str">
        <f t="shared" si="4"/>
        <v/>
      </c>
      <c r="AV10" s="125" t="str">
        <f t="shared" si="5"/>
        <v/>
      </c>
      <c r="AW10" s="146"/>
      <c r="AX10" s="146"/>
    </row>
    <row r="11" spans="1:50" ht="45" customHeight="1">
      <c r="A11" s="120">
        <f>'MAKLUMAT MURID'!A16</f>
        <v>4</v>
      </c>
      <c r="B11" s="223">
        <f>VLOOKUP(A11,'MAKLUMAT MURID'!$A$13:$I$52,2,FALSE)</f>
        <v>0</v>
      </c>
      <c r="C11" s="120" t="str">
        <f>VLOOKUP(A11,'MAKLUMAT MURID'!$A$13:$I$52,6,FALSE)</f>
        <v/>
      </c>
      <c r="D11" s="120">
        <f>VLOOKUP(A11,'MAKLUMAT MURID'!$A$13:$I$52,5,FALSE)</f>
        <v>0</v>
      </c>
      <c r="E11" s="38"/>
      <c r="F11" s="134"/>
      <c r="G11" s="38"/>
      <c r="H11" s="134"/>
      <c r="I11" s="38"/>
      <c r="J11" s="134"/>
      <c r="K11" s="38"/>
      <c r="L11" s="134"/>
      <c r="M11" s="38"/>
      <c r="N11" s="134"/>
      <c r="O11" s="38"/>
      <c r="P11" s="134"/>
      <c r="Q11" s="38"/>
      <c r="R11" s="134"/>
      <c r="S11" s="38"/>
      <c r="T11" s="134"/>
      <c r="U11" s="38"/>
      <c r="V11" s="134"/>
      <c r="W11" s="38"/>
      <c r="X11" s="134"/>
      <c r="Y11" s="38"/>
      <c r="Z11" s="134"/>
      <c r="AA11" s="38"/>
      <c r="AB11" s="134"/>
      <c r="AC11" s="127" t="str">
        <f t="shared" si="6"/>
        <v/>
      </c>
      <c r="AD11" s="125" t="str">
        <f t="shared" si="7"/>
        <v/>
      </c>
      <c r="AE11" s="125" t="str">
        <f t="shared" si="8"/>
        <v/>
      </c>
      <c r="AF11" s="127" t="str">
        <f t="shared" si="9"/>
        <v/>
      </c>
      <c r="AG11" s="125" t="str">
        <f t="shared" si="10"/>
        <v/>
      </c>
      <c r="AH11" s="125" t="str">
        <f t="shared" si="11"/>
        <v/>
      </c>
      <c r="AI11" s="127" t="str">
        <f t="shared" si="12"/>
        <v/>
      </c>
      <c r="AJ11" s="125" t="str">
        <f t="shared" si="13"/>
        <v/>
      </c>
      <c r="AK11" s="125" t="str">
        <f t="shared" si="14"/>
        <v/>
      </c>
      <c r="AL11" s="146"/>
      <c r="AM11" s="146"/>
      <c r="AN11" s="127" t="str">
        <f t="shared" si="15"/>
        <v/>
      </c>
      <c r="AO11" s="125" t="str">
        <f t="shared" si="0"/>
        <v/>
      </c>
      <c r="AP11" s="125" t="str">
        <f t="shared" si="1"/>
        <v/>
      </c>
      <c r="AQ11" s="127" t="str">
        <f t="shared" si="16"/>
        <v/>
      </c>
      <c r="AR11" s="125" t="str">
        <f t="shared" si="2"/>
        <v/>
      </c>
      <c r="AS11" s="125" t="str">
        <f t="shared" si="3"/>
        <v/>
      </c>
      <c r="AT11" s="127" t="str">
        <f t="shared" si="17"/>
        <v/>
      </c>
      <c r="AU11" s="125" t="str">
        <f t="shared" si="4"/>
        <v/>
      </c>
      <c r="AV11" s="125" t="str">
        <f t="shared" si="5"/>
        <v/>
      </c>
      <c r="AW11" s="146"/>
      <c r="AX11" s="146"/>
    </row>
    <row r="12" spans="1:50" ht="45" customHeight="1">
      <c r="A12" s="120">
        <f>'MAKLUMAT MURID'!A17</f>
        <v>5</v>
      </c>
      <c r="B12" s="223">
        <f>VLOOKUP(A12,'MAKLUMAT MURID'!$A$13:$I$52,2,FALSE)</f>
        <v>0</v>
      </c>
      <c r="C12" s="120" t="str">
        <f>VLOOKUP(A12,'MAKLUMAT MURID'!$A$13:$I$52,6,FALSE)</f>
        <v/>
      </c>
      <c r="D12" s="120">
        <f>VLOOKUP(A12,'MAKLUMAT MURID'!$A$13:$I$52,5,FALSE)</f>
        <v>0</v>
      </c>
      <c r="E12" s="38"/>
      <c r="F12" s="134"/>
      <c r="G12" s="38"/>
      <c r="H12" s="134"/>
      <c r="I12" s="38"/>
      <c r="J12" s="134"/>
      <c r="K12" s="38"/>
      <c r="L12" s="134"/>
      <c r="M12" s="38"/>
      <c r="N12" s="134"/>
      <c r="O12" s="38"/>
      <c r="P12" s="134"/>
      <c r="Q12" s="38"/>
      <c r="R12" s="134"/>
      <c r="S12" s="38"/>
      <c r="T12" s="134"/>
      <c r="U12" s="38"/>
      <c r="V12" s="134"/>
      <c r="W12" s="38"/>
      <c r="X12" s="134"/>
      <c r="Y12" s="38"/>
      <c r="Z12" s="134"/>
      <c r="AA12" s="38"/>
      <c r="AB12" s="134"/>
      <c r="AC12" s="127" t="str">
        <f t="shared" si="6"/>
        <v/>
      </c>
      <c r="AD12" s="125" t="str">
        <f t="shared" si="7"/>
        <v/>
      </c>
      <c r="AE12" s="125" t="str">
        <f t="shared" si="8"/>
        <v/>
      </c>
      <c r="AF12" s="127" t="str">
        <f t="shared" si="9"/>
        <v/>
      </c>
      <c r="AG12" s="125" t="str">
        <f t="shared" si="10"/>
        <v/>
      </c>
      <c r="AH12" s="125" t="str">
        <f t="shared" si="11"/>
        <v/>
      </c>
      <c r="AI12" s="127" t="str">
        <f t="shared" si="12"/>
        <v/>
      </c>
      <c r="AJ12" s="125" t="str">
        <f t="shared" si="13"/>
        <v/>
      </c>
      <c r="AK12" s="125" t="str">
        <f t="shared" si="14"/>
        <v/>
      </c>
      <c r="AL12" s="146"/>
      <c r="AM12" s="146"/>
      <c r="AN12" s="127" t="str">
        <f t="shared" si="15"/>
        <v/>
      </c>
      <c r="AO12" s="125" t="str">
        <f t="shared" si="0"/>
        <v/>
      </c>
      <c r="AP12" s="125" t="str">
        <f t="shared" si="1"/>
        <v/>
      </c>
      <c r="AQ12" s="127" t="str">
        <f t="shared" si="16"/>
        <v/>
      </c>
      <c r="AR12" s="125" t="str">
        <f t="shared" si="2"/>
        <v/>
      </c>
      <c r="AS12" s="125" t="str">
        <f t="shared" si="3"/>
        <v/>
      </c>
      <c r="AT12" s="127" t="str">
        <f t="shared" si="17"/>
        <v/>
      </c>
      <c r="AU12" s="125" t="str">
        <f t="shared" si="4"/>
        <v/>
      </c>
      <c r="AV12" s="125" t="str">
        <f t="shared" si="5"/>
        <v/>
      </c>
      <c r="AW12" s="146"/>
      <c r="AX12" s="146"/>
    </row>
    <row r="13" spans="1:50" ht="45" customHeight="1">
      <c r="A13" s="120">
        <f>'MAKLUMAT MURID'!A18</f>
        <v>6</v>
      </c>
      <c r="B13" s="223">
        <f>VLOOKUP(A13,'MAKLUMAT MURID'!$A$13:$I$52,2,FALSE)</f>
        <v>0</v>
      </c>
      <c r="C13" s="120" t="str">
        <f>VLOOKUP(A13,'MAKLUMAT MURID'!$A$13:$I$52,6,FALSE)</f>
        <v/>
      </c>
      <c r="D13" s="120">
        <f>VLOOKUP(A13,'MAKLUMAT MURID'!$A$13:$I$52,5,FALSE)</f>
        <v>0</v>
      </c>
      <c r="E13" s="38"/>
      <c r="F13" s="134"/>
      <c r="G13" s="38"/>
      <c r="H13" s="134"/>
      <c r="I13" s="38"/>
      <c r="J13" s="134"/>
      <c r="K13" s="38"/>
      <c r="L13" s="134"/>
      <c r="M13" s="38"/>
      <c r="N13" s="134"/>
      <c r="O13" s="38"/>
      <c r="P13" s="134"/>
      <c r="Q13" s="38"/>
      <c r="R13" s="134"/>
      <c r="S13" s="38"/>
      <c r="T13" s="134"/>
      <c r="U13" s="38"/>
      <c r="V13" s="134"/>
      <c r="W13" s="38"/>
      <c r="X13" s="134"/>
      <c r="Y13" s="38"/>
      <c r="Z13" s="134"/>
      <c r="AA13" s="38"/>
      <c r="AB13" s="134"/>
      <c r="AC13" s="127" t="str">
        <f t="shared" si="6"/>
        <v/>
      </c>
      <c r="AD13" s="125" t="str">
        <f t="shared" si="7"/>
        <v/>
      </c>
      <c r="AE13" s="125" t="str">
        <f t="shared" si="8"/>
        <v/>
      </c>
      <c r="AF13" s="127" t="str">
        <f t="shared" si="9"/>
        <v/>
      </c>
      <c r="AG13" s="125" t="str">
        <f t="shared" si="10"/>
        <v/>
      </c>
      <c r="AH13" s="125" t="str">
        <f t="shared" si="11"/>
        <v/>
      </c>
      <c r="AI13" s="127" t="str">
        <f t="shared" si="12"/>
        <v/>
      </c>
      <c r="AJ13" s="125" t="str">
        <f t="shared" si="13"/>
        <v/>
      </c>
      <c r="AK13" s="125" t="str">
        <f t="shared" si="14"/>
        <v/>
      </c>
      <c r="AL13" s="146"/>
      <c r="AM13" s="146"/>
      <c r="AN13" s="127" t="str">
        <f t="shared" si="15"/>
        <v/>
      </c>
      <c r="AO13" s="125" t="str">
        <f t="shared" si="0"/>
        <v/>
      </c>
      <c r="AP13" s="125" t="str">
        <f t="shared" si="1"/>
        <v/>
      </c>
      <c r="AQ13" s="127" t="str">
        <f t="shared" si="16"/>
        <v/>
      </c>
      <c r="AR13" s="125" t="str">
        <f t="shared" si="2"/>
        <v/>
      </c>
      <c r="AS13" s="125" t="str">
        <f t="shared" si="3"/>
        <v/>
      </c>
      <c r="AT13" s="127" t="str">
        <f t="shared" si="17"/>
        <v/>
      </c>
      <c r="AU13" s="125" t="str">
        <f t="shared" si="4"/>
        <v/>
      </c>
      <c r="AV13" s="125" t="str">
        <f t="shared" si="5"/>
        <v/>
      </c>
      <c r="AW13" s="146"/>
      <c r="AX13" s="146"/>
    </row>
    <row r="14" spans="1:50" ht="45" customHeight="1">
      <c r="A14" s="120">
        <f>'MAKLUMAT MURID'!A19</f>
        <v>7</v>
      </c>
      <c r="B14" s="223">
        <f>VLOOKUP(A14,'MAKLUMAT MURID'!$A$13:$I$52,2,FALSE)</f>
        <v>0</v>
      </c>
      <c r="C14" s="120" t="str">
        <f>VLOOKUP(A14,'MAKLUMAT MURID'!$A$13:$I$52,6,FALSE)</f>
        <v/>
      </c>
      <c r="D14" s="120">
        <f>VLOOKUP(A14,'MAKLUMAT MURID'!$A$13:$I$52,5,FALSE)</f>
        <v>0</v>
      </c>
      <c r="E14" s="38"/>
      <c r="F14" s="134"/>
      <c r="G14" s="38"/>
      <c r="H14" s="134"/>
      <c r="I14" s="38"/>
      <c r="J14" s="134"/>
      <c r="K14" s="38"/>
      <c r="L14" s="134"/>
      <c r="M14" s="38"/>
      <c r="N14" s="134"/>
      <c r="O14" s="38"/>
      <c r="P14" s="134"/>
      <c r="Q14" s="38"/>
      <c r="R14" s="134"/>
      <c r="S14" s="38"/>
      <c r="T14" s="134"/>
      <c r="U14" s="38"/>
      <c r="V14" s="134"/>
      <c r="W14" s="38"/>
      <c r="X14" s="134"/>
      <c r="Y14" s="38"/>
      <c r="Z14" s="134"/>
      <c r="AA14" s="38"/>
      <c r="AB14" s="134"/>
      <c r="AC14" s="127" t="str">
        <f t="shared" si="6"/>
        <v/>
      </c>
      <c r="AD14" s="125" t="str">
        <f t="shared" si="7"/>
        <v/>
      </c>
      <c r="AE14" s="125" t="str">
        <f t="shared" si="8"/>
        <v/>
      </c>
      <c r="AF14" s="127" t="str">
        <f t="shared" si="9"/>
        <v/>
      </c>
      <c r="AG14" s="125" t="str">
        <f t="shared" si="10"/>
        <v/>
      </c>
      <c r="AH14" s="125" t="str">
        <f t="shared" si="11"/>
        <v/>
      </c>
      <c r="AI14" s="127" t="str">
        <f t="shared" si="12"/>
        <v/>
      </c>
      <c r="AJ14" s="125" t="str">
        <f t="shared" si="13"/>
        <v/>
      </c>
      <c r="AK14" s="125" t="str">
        <f t="shared" si="14"/>
        <v/>
      </c>
      <c r="AL14" s="146"/>
      <c r="AM14" s="146"/>
      <c r="AN14" s="127" t="str">
        <f t="shared" si="15"/>
        <v/>
      </c>
      <c r="AO14" s="125" t="str">
        <f t="shared" si="0"/>
        <v/>
      </c>
      <c r="AP14" s="125" t="str">
        <f t="shared" si="1"/>
        <v/>
      </c>
      <c r="AQ14" s="127" t="str">
        <f t="shared" si="16"/>
        <v/>
      </c>
      <c r="AR14" s="125" t="str">
        <f t="shared" si="2"/>
        <v/>
      </c>
      <c r="AS14" s="125" t="str">
        <f t="shared" si="3"/>
        <v/>
      </c>
      <c r="AT14" s="127" t="str">
        <f t="shared" si="17"/>
        <v/>
      </c>
      <c r="AU14" s="125" t="str">
        <f t="shared" si="4"/>
        <v/>
      </c>
      <c r="AV14" s="125" t="str">
        <f t="shared" si="5"/>
        <v/>
      </c>
      <c r="AW14" s="146"/>
      <c r="AX14" s="146"/>
    </row>
    <row r="15" spans="1:50" ht="45" customHeight="1">
      <c r="A15" s="120">
        <f>'MAKLUMAT MURID'!A20</f>
        <v>8</v>
      </c>
      <c r="B15" s="223">
        <f>VLOOKUP(A15,'MAKLUMAT MURID'!$A$13:$I$52,2,FALSE)</f>
        <v>0</v>
      </c>
      <c r="C15" s="120" t="str">
        <f>VLOOKUP(A15,'MAKLUMAT MURID'!$A$13:$I$52,6,FALSE)</f>
        <v/>
      </c>
      <c r="D15" s="120">
        <f>VLOOKUP(A15,'MAKLUMAT MURID'!$A$13:$I$52,5,FALSE)</f>
        <v>0</v>
      </c>
      <c r="E15" s="38"/>
      <c r="F15" s="134"/>
      <c r="G15" s="38"/>
      <c r="H15" s="134"/>
      <c r="I15" s="38"/>
      <c r="J15" s="134"/>
      <c r="K15" s="38"/>
      <c r="L15" s="134"/>
      <c r="M15" s="38"/>
      <c r="N15" s="134"/>
      <c r="O15" s="38"/>
      <c r="P15" s="134"/>
      <c r="Q15" s="38"/>
      <c r="R15" s="134"/>
      <c r="S15" s="38"/>
      <c r="T15" s="134"/>
      <c r="U15" s="38"/>
      <c r="V15" s="134"/>
      <c r="W15" s="38"/>
      <c r="X15" s="134"/>
      <c r="Y15" s="38"/>
      <c r="Z15" s="134"/>
      <c r="AA15" s="38"/>
      <c r="AB15" s="134"/>
      <c r="AC15" s="127" t="str">
        <f t="shared" si="6"/>
        <v/>
      </c>
      <c r="AD15" s="125" t="str">
        <f t="shared" si="7"/>
        <v/>
      </c>
      <c r="AE15" s="125" t="str">
        <f t="shared" si="8"/>
        <v/>
      </c>
      <c r="AF15" s="127" t="str">
        <f t="shared" si="9"/>
        <v/>
      </c>
      <c r="AG15" s="125" t="str">
        <f t="shared" si="10"/>
        <v/>
      </c>
      <c r="AH15" s="125" t="str">
        <f t="shared" si="11"/>
        <v/>
      </c>
      <c r="AI15" s="127" t="str">
        <f t="shared" si="12"/>
        <v/>
      </c>
      <c r="AJ15" s="125" t="str">
        <f t="shared" si="13"/>
        <v/>
      </c>
      <c r="AK15" s="125" t="str">
        <f t="shared" si="14"/>
        <v/>
      </c>
      <c r="AL15" s="146"/>
      <c r="AM15" s="146"/>
      <c r="AN15" s="127" t="str">
        <f t="shared" si="15"/>
        <v/>
      </c>
      <c r="AO15" s="125" t="str">
        <f t="shared" si="0"/>
        <v/>
      </c>
      <c r="AP15" s="125" t="str">
        <f t="shared" si="1"/>
        <v/>
      </c>
      <c r="AQ15" s="127" t="str">
        <f t="shared" si="16"/>
        <v/>
      </c>
      <c r="AR15" s="125" t="str">
        <f t="shared" si="2"/>
        <v/>
      </c>
      <c r="AS15" s="125" t="str">
        <f t="shared" si="3"/>
        <v/>
      </c>
      <c r="AT15" s="127" t="str">
        <f t="shared" si="17"/>
        <v/>
      </c>
      <c r="AU15" s="125" t="str">
        <f t="shared" si="4"/>
        <v/>
      </c>
      <c r="AV15" s="125" t="str">
        <f t="shared" si="5"/>
        <v/>
      </c>
      <c r="AW15" s="146"/>
      <c r="AX15" s="146"/>
    </row>
    <row r="16" spans="1:50" ht="45" customHeight="1">
      <c r="A16" s="120">
        <f>'MAKLUMAT MURID'!A21</f>
        <v>9</v>
      </c>
      <c r="B16" s="223">
        <f>VLOOKUP(A16,'MAKLUMAT MURID'!$A$13:$I$52,2,FALSE)</f>
        <v>0</v>
      </c>
      <c r="C16" s="120" t="str">
        <f>VLOOKUP(A16,'MAKLUMAT MURID'!$A$13:$I$52,6,FALSE)</f>
        <v/>
      </c>
      <c r="D16" s="120">
        <f>VLOOKUP(A16,'MAKLUMAT MURID'!$A$13:$I$52,5,FALSE)</f>
        <v>0</v>
      </c>
      <c r="E16" s="38"/>
      <c r="F16" s="134"/>
      <c r="G16" s="38"/>
      <c r="H16" s="134"/>
      <c r="I16" s="38"/>
      <c r="J16" s="134"/>
      <c r="K16" s="38"/>
      <c r="L16" s="134"/>
      <c r="M16" s="38"/>
      <c r="N16" s="134"/>
      <c r="O16" s="38"/>
      <c r="P16" s="134"/>
      <c r="Q16" s="38"/>
      <c r="R16" s="134"/>
      <c r="S16" s="38"/>
      <c r="T16" s="134"/>
      <c r="U16" s="38"/>
      <c r="V16" s="134"/>
      <c r="W16" s="38"/>
      <c r="X16" s="134"/>
      <c r="Y16" s="38"/>
      <c r="Z16" s="134"/>
      <c r="AA16" s="38"/>
      <c r="AB16" s="134"/>
      <c r="AC16" s="127" t="str">
        <f t="shared" si="6"/>
        <v/>
      </c>
      <c r="AD16" s="125" t="str">
        <f t="shared" si="7"/>
        <v/>
      </c>
      <c r="AE16" s="125" t="str">
        <f t="shared" si="8"/>
        <v/>
      </c>
      <c r="AF16" s="127" t="str">
        <f t="shared" si="9"/>
        <v/>
      </c>
      <c r="AG16" s="125" t="str">
        <f t="shared" si="10"/>
        <v/>
      </c>
      <c r="AH16" s="125" t="str">
        <f t="shared" si="11"/>
        <v/>
      </c>
      <c r="AI16" s="127" t="str">
        <f t="shared" si="12"/>
        <v/>
      </c>
      <c r="AJ16" s="125" t="str">
        <f t="shared" si="13"/>
        <v/>
      </c>
      <c r="AK16" s="125" t="str">
        <f t="shared" si="14"/>
        <v/>
      </c>
      <c r="AL16" s="146"/>
      <c r="AM16" s="146"/>
      <c r="AN16" s="127" t="str">
        <f t="shared" si="15"/>
        <v/>
      </c>
      <c r="AO16" s="125" t="str">
        <f t="shared" si="0"/>
        <v/>
      </c>
      <c r="AP16" s="125" t="str">
        <f t="shared" si="1"/>
        <v/>
      </c>
      <c r="AQ16" s="127" t="str">
        <f t="shared" si="16"/>
        <v/>
      </c>
      <c r="AR16" s="125" t="str">
        <f t="shared" si="2"/>
        <v/>
      </c>
      <c r="AS16" s="125" t="str">
        <f t="shared" si="3"/>
        <v/>
      </c>
      <c r="AT16" s="127" t="str">
        <f t="shared" si="17"/>
        <v/>
      </c>
      <c r="AU16" s="125" t="str">
        <f t="shared" si="4"/>
        <v/>
      </c>
      <c r="AV16" s="125" t="str">
        <f t="shared" si="5"/>
        <v/>
      </c>
      <c r="AW16" s="146"/>
      <c r="AX16" s="146"/>
    </row>
    <row r="17" spans="1:50" ht="45" customHeight="1">
      <c r="A17" s="120">
        <f>'MAKLUMAT MURID'!A22</f>
        <v>10</v>
      </c>
      <c r="B17" s="223">
        <f>VLOOKUP(A17,'MAKLUMAT MURID'!$A$13:$I$52,2,FALSE)</f>
        <v>0</v>
      </c>
      <c r="C17" s="120" t="str">
        <f>VLOOKUP(A17,'MAKLUMAT MURID'!$A$13:$I$52,6,FALSE)</f>
        <v/>
      </c>
      <c r="D17" s="120">
        <f>VLOOKUP(A17,'MAKLUMAT MURID'!$A$13:$I$52,5,FALSE)</f>
        <v>0</v>
      </c>
      <c r="E17" s="38"/>
      <c r="F17" s="134"/>
      <c r="G17" s="38"/>
      <c r="H17" s="134"/>
      <c r="I17" s="38"/>
      <c r="J17" s="134"/>
      <c r="K17" s="38"/>
      <c r="L17" s="134"/>
      <c r="M17" s="38"/>
      <c r="N17" s="134"/>
      <c r="O17" s="38"/>
      <c r="P17" s="134"/>
      <c r="Q17" s="38"/>
      <c r="R17" s="134"/>
      <c r="S17" s="38"/>
      <c r="T17" s="134"/>
      <c r="U17" s="38"/>
      <c r="V17" s="134"/>
      <c r="W17" s="38"/>
      <c r="X17" s="134"/>
      <c r="Y17" s="38"/>
      <c r="Z17" s="134"/>
      <c r="AA17" s="38"/>
      <c r="AB17" s="134"/>
      <c r="AC17" s="127" t="str">
        <f t="shared" si="6"/>
        <v/>
      </c>
      <c r="AD17" s="125" t="str">
        <f t="shared" si="7"/>
        <v/>
      </c>
      <c r="AE17" s="125" t="str">
        <f t="shared" si="8"/>
        <v/>
      </c>
      <c r="AF17" s="127" t="str">
        <f t="shared" si="9"/>
        <v/>
      </c>
      <c r="AG17" s="125" t="str">
        <f t="shared" si="10"/>
        <v/>
      </c>
      <c r="AH17" s="125" t="str">
        <f t="shared" si="11"/>
        <v/>
      </c>
      <c r="AI17" s="127" t="str">
        <f t="shared" si="12"/>
        <v/>
      </c>
      <c r="AJ17" s="125" t="str">
        <f t="shared" si="13"/>
        <v/>
      </c>
      <c r="AK17" s="125" t="str">
        <f t="shared" si="14"/>
        <v/>
      </c>
      <c r="AL17" s="146"/>
      <c r="AM17" s="146"/>
      <c r="AN17" s="127" t="str">
        <f t="shared" si="15"/>
        <v/>
      </c>
      <c r="AO17" s="125" t="str">
        <f t="shared" si="0"/>
        <v/>
      </c>
      <c r="AP17" s="125" t="str">
        <f t="shared" si="1"/>
        <v/>
      </c>
      <c r="AQ17" s="127" t="str">
        <f t="shared" si="16"/>
        <v/>
      </c>
      <c r="AR17" s="125" t="str">
        <f t="shared" si="2"/>
        <v/>
      </c>
      <c r="AS17" s="125" t="str">
        <f t="shared" si="3"/>
        <v/>
      </c>
      <c r="AT17" s="127" t="str">
        <f t="shared" si="17"/>
        <v/>
      </c>
      <c r="AU17" s="125" t="str">
        <f t="shared" si="4"/>
        <v/>
      </c>
      <c r="AV17" s="125" t="str">
        <f t="shared" si="5"/>
        <v/>
      </c>
      <c r="AW17" s="146"/>
      <c r="AX17" s="146"/>
    </row>
    <row r="18" spans="1:50" ht="45" customHeight="1">
      <c r="A18" s="120">
        <f>'MAKLUMAT MURID'!A23</f>
        <v>11</v>
      </c>
      <c r="B18" s="223">
        <f>VLOOKUP(A18,'MAKLUMAT MURID'!$A$13:$I$52,2,FALSE)</f>
        <v>0</v>
      </c>
      <c r="C18" s="120" t="str">
        <f>VLOOKUP(A18,'MAKLUMAT MURID'!$A$13:$I$52,6,FALSE)</f>
        <v/>
      </c>
      <c r="D18" s="120">
        <f>VLOOKUP(A18,'MAKLUMAT MURID'!$A$13:$I$52,5,FALSE)</f>
        <v>0</v>
      </c>
      <c r="E18" s="38"/>
      <c r="F18" s="134"/>
      <c r="G18" s="38"/>
      <c r="H18" s="134"/>
      <c r="I18" s="38"/>
      <c r="J18" s="134"/>
      <c r="K18" s="38"/>
      <c r="L18" s="134"/>
      <c r="M18" s="38"/>
      <c r="N18" s="134"/>
      <c r="O18" s="38"/>
      <c r="P18" s="134"/>
      <c r="Q18" s="38"/>
      <c r="R18" s="134"/>
      <c r="S18" s="38"/>
      <c r="T18" s="134"/>
      <c r="U18" s="38"/>
      <c r="V18" s="134"/>
      <c r="W18" s="38"/>
      <c r="X18" s="134"/>
      <c r="Y18" s="38"/>
      <c r="Z18" s="134"/>
      <c r="AA18" s="38"/>
      <c r="AB18" s="134"/>
      <c r="AC18" s="127" t="str">
        <f t="shared" si="6"/>
        <v/>
      </c>
      <c r="AD18" s="125" t="str">
        <f t="shared" si="7"/>
        <v/>
      </c>
      <c r="AE18" s="125" t="str">
        <f t="shared" si="8"/>
        <v/>
      </c>
      <c r="AF18" s="127" t="str">
        <f t="shared" si="9"/>
        <v/>
      </c>
      <c r="AG18" s="125" t="str">
        <f t="shared" si="10"/>
        <v/>
      </c>
      <c r="AH18" s="125" t="str">
        <f t="shared" si="11"/>
        <v/>
      </c>
      <c r="AI18" s="127" t="str">
        <f t="shared" si="12"/>
        <v/>
      </c>
      <c r="AJ18" s="125" t="str">
        <f t="shared" si="13"/>
        <v/>
      </c>
      <c r="AK18" s="125" t="str">
        <f t="shared" si="14"/>
        <v/>
      </c>
      <c r="AL18" s="146"/>
      <c r="AM18" s="146"/>
      <c r="AN18" s="127" t="str">
        <f t="shared" si="15"/>
        <v/>
      </c>
      <c r="AO18" s="125" t="str">
        <f t="shared" si="0"/>
        <v/>
      </c>
      <c r="AP18" s="125" t="str">
        <f t="shared" si="1"/>
        <v/>
      </c>
      <c r="AQ18" s="127" t="str">
        <f t="shared" si="16"/>
        <v/>
      </c>
      <c r="AR18" s="125" t="str">
        <f t="shared" si="2"/>
        <v/>
      </c>
      <c r="AS18" s="125" t="str">
        <f t="shared" si="3"/>
        <v/>
      </c>
      <c r="AT18" s="127" t="str">
        <f t="shared" si="17"/>
        <v/>
      </c>
      <c r="AU18" s="125" t="str">
        <f t="shared" si="4"/>
        <v/>
      </c>
      <c r="AV18" s="125" t="str">
        <f t="shared" si="5"/>
        <v/>
      </c>
      <c r="AW18" s="146"/>
      <c r="AX18" s="146"/>
    </row>
    <row r="19" spans="1:50" ht="45" customHeight="1">
      <c r="A19" s="120">
        <f>'MAKLUMAT MURID'!A24</f>
        <v>12</v>
      </c>
      <c r="B19" s="223">
        <f>VLOOKUP(A19,'MAKLUMAT MURID'!$A$13:$I$52,2,FALSE)</f>
        <v>0</v>
      </c>
      <c r="C19" s="120" t="str">
        <f>VLOOKUP(A19,'MAKLUMAT MURID'!$A$13:$I$52,6,FALSE)</f>
        <v/>
      </c>
      <c r="D19" s="120">
        <f>VLOOKUP(A19,'MAKLUMAT MURID'!$A$13:$I$52,5,FALSE)</f>
        <v>0</v>
      </c>
      <c r="E19" s="38"/>
      <c r="F19" s="134"/>
      <c r="G19" s="38"/>
      <c r="H19" s="134"/>
      <c r="I19" s="38"/>
      <c r="J19" s="134"/>
      <c r="K19" s="38"/>
      <c r="L19" s="134"/>
      <c r="M19" s="38"/>
      <c r="N19" s="134"/>
      <c r="O19" s="38"/>
      <c r="P19" s="134"/>
      <c r="Q19" s="38"/>
      <c r="R19" s="134"/>
      <c r="S19" s="38"/>
      <c r="T19" s="134"/>
      <c r="U19" s="38"/>
      <c r="V19" s="134"/>
      <c r="W19" s="38"/>
      <c r="X19" s="134"/>
      <c r="Y19" s="38"/>
      <c r="Z19" s="134"/>
      <c r="AA19" s="38"/>
      <c r="AB19" s="134"/>
      <c r="AC19" s="127" t="str">
        <f t="shared" si="6"/>
        <v/>
      </c>
      <c r="AD19" s="125" t="str">
        <f t="shared" si="7"/>
        <v/>
      </c>
      <c r="AE19" s="125" t="str">
        <f t="shared" si="8"/>
        <v/>
      </c>
      <c r="AF19" s="127" t="str">
        <f t="shared" si="9"/>
        <v/>
      </c>
      <c r="AG19" s="125" t="str">
        <f t="shared" si="10"/>
        <v/>
      </c>
      <c r="AH19" s="125" t="str">
        <f t="shared" si="11"/>
        <v/>
      </c>
      <c r="AI19" s="127" t="str">
        <f t="shared" si="12"/>
        <v/>
      </c>
      <c r="AJ19" s="125" t="str">
        <f t="shared" si="13"/>
        <v/>
      </c>
      <c r="AK19" s="125" t="str">
        <f t="shared" si="14"/>
        <v/>
      </c>
      <c r="AL19" s="146"/>
      <c r="AM19" s="146"/>
      <c r="AN19" s="127" t="str">
        <f t="shared" si="15"/>
        <v/>
      </c>
      <c r="AO19" s="125" t="str">
        <f t="shared" si="0"/>
        <v/>
      </c>
      <c r="AP19" s="125" t="str">
        <f t="shared" si="1"/>
        <v/>
      </c>
      <c r="AQ19" s="127" t="str">
        <f t="shared" si="16"/>
        <v/>
      </c>
      <c r="AR19" s="125" t="str">
        <f t="shared" si="2"/>
        <v/>
      </c>
      <c r="AS19" s="125" t="str">
        <f t="shared" si="3"/>
        <v/>
      </c>
      <c r="AT19" s="127" t="str">
        <f t="shared" si="17"/>
        <v/>
      </c>
      <c r="AU19" s="125" t="str">
        <f t="shared" si="4"/>
        <v/>
      </c>
      <c r="AV19" s="125" t="str">
        <f t="shared" si="5"/>
        <v/>
      </c>
      <c r="AW19" s="146"/>
      <c r="AX19" s="146"/>
    </row>
    <row r="20" spans="1:50" ht="45" customHeight="1">
      <c r="A20" s="120">
        <f>'MAKLUMAT MURID'!A25</f>
        <v>13</v>
      </c>
      <c r="B20" s="223">
        <f>VLOOKUP(A20,'MAKLUMAT MURID'!$A$13:$I$52,2,FALSE)</f>
        <v>0</v>
      </c>
      <c r="C20" s="120" t="str">
        <f>VLOOKUP(A20,'MAKLUMAT MURID'!$A$13:$I$52,6,FALSE)</f>
        <v/>
      </c>
      <c r="D20" s="120">
        <f>VLOOKUP(A20,'MAKLUMAT MURID'!$A$13:$I$52,5,FALSE)</f>
        <v>0</v>
      </c>
      <c r="E20" s="38"/>
      <c r="F20" s="134"/>
      <c r="G20" s="38"/>
      <c r="H20" s="134"/>
      <c r="I20" s="38"/>
      <c r="J20" s="134"/>
      <c r="K20" s="38"/>
      <c r="L20" s="134"/>
      <c r="M20" s="38"/>
      <c r="N20" s="134"/>
      <c r="O20" s="38"/>
      <c r="P20" s="134"/>
      <c r="Q20" s="38"/>
      <c r="R20" s="134"/>
      <c r="S20" s="38"/>
      <c r="T20" s="134"/>
      <c r="U20" s="38"/>
      <c r="V20" s="134"/>
      <c r="W20" s="38"/>
      <c r="X20" s="134"/>
      <c r="Y20" s="38"/>
      <c r="Z20" s="134"/>
      <c r="AA20" s="38"/>
      <c r="AB20" s="134"/>
      <c r="AC20" s="127" t="str">
        <f t="shared" si="6"/>
        <v/>
      </c>
      <c r="AD20" s="125" t="str">
        <f t="shared" si="7"/>
        <v/>
      </c>
      <c r="AE20" s="125" t="str">
        <f t="shared" si="8"/>
        <v/>
      </c>
      <c r="AF20" s="127" t="str">
        <f t="shared" si="9"/>
        <v/>
      </c>
      <c r="AG20" s="125" t="str">
        <f t="shared" si="10"/>
        <v/>
      </c>
      <c r="AH20" s="125" t="str">
        <f t="shared" si="11"/>
        <v/>
      </c>
      <c r="AI20" s="127" t="str">
        <f t="shared" si="12"/>
        <v/>
      </c>
      <c r="AJ20" s="125" t="str">
        <f t="shared" si="13"/>
        <v/>
      </c>
      <c r="AK20" s="125" t="str">
        <f t="shared" si="14"/>
        <v/>
      </c>
      <c r="AL20" s="146"/>
      <c r="AM20" s="146"/>
      <c r="AN20" s="127" t="str">
        <f t="shared" si="15"/>
        <v/>
      </c>
      <c r="AO20" s="125" t="str">
        <f t="shared" si="0"/>
        <v/>
      </c>
      <c r="AP20" s="125" t="str">
        <f t="shared" si="1"/>
        <v/>
      </c>
      <c r="AQ20" s="127" t="str">
        <f t="shared" si="16"/>
        <v/>
      </c>
      <c r="AR20" s="125" t="str">
        <f t="shared" si="2"/>
        <v/>
      </c>
      <c r="AS20" s="125" t="str">
        <f t="shared" si="3"/>
        <v/>
      </c>
      <c r="AT20" s="127" t="str">
        <f t="shared" si="17"/>
        <v/>
      </c>
      <c r="AU20" s="125" t="str">
        <f t="shared" si="4"/>
        <v/>
      </c>
      <c r="AV20" s="125" t="str">
        <f t="shared" si="5"/>
        <v/>
      </c>
      <c r="AW20" s="146"/>
      <c r="AX20" s="146"/>
    </row>
    <row r="21" spans="1:50" ht="45" customHeight="1">
      <c r="A21" s="120">
        <f>'MAKLUMAT MURID'!A26</f>
        <v>14</v>
      </c>
      <c r="B21" s="223">
        <f>VLOOKUP(A21,'MAKLUMAT MURID'!$A$13:$I$52,2,FALSE)</f>
        <v>0</v>
      </c>
      <c r="C21" s="120" t="str">
        <f>VLOOKUP(A21,'MAKLUMAT MURID'!$A$13:$I$52,6,FALSE)</f>
        <v/>
      </c>
      <c r="D21" s="120">
        <f>VLOOKUP(A21,'MAKLUMAT MURID'!$A$13:$I$52,5,FALSE)</f>
        <v>0</v>
      </c>
      <c r="E21" s="38"/>
      <c r="F21" s="134"/>
      <c r="G21" s="38"/>
      <c r="H21" s="134"/>
      <c r="I21" s="38"/>
      <c r="J21" s="134"/>
      <c r="K21" s="38"/>
      <c r="L21" s="134"/>
      <c r="M21" s="38"/>
      <c r="N21" s="134"/>
      <c r="O21" s="38"/>
      <c r="P21" s="134"/>
      <c r="Q21" s="38"/>
      <c r="R21" s="134"/>
      <c r="S21" s="38"/>
      <c r="T21" s="134"/>
      <c r="U21" s="38"/>
      <c r="V21" s="134"/>
      <c r="W21" s="38"/>
      <c r="X21" s="134"/>
      <c r="Y21" s="38"/>
      <c r="Z21" s="134"/>
      <c r="AA21" s="38"/>
      <c r="AB21" s="134"/>
      <c r="AC21" s="127" t="str">
        <f t="shared" si="6"/>
        <v/>
      </c>
      <c r="AD21" s="125" t="str">
        <f t="shared" si="7"/>
        <v/>
      </c>
      <c r="AE21" s="125" t="str">
        <f t="shared" si="8"/>
        <v/>
      </c>
      <c r="AF21" s="127" t="str">
        <f t="shared" si="9"/>
        <v/>
      </c>
      <c r="AG21" s="125" t="str">
        <f t="shared" si="10"/>
        <v/>
      </c>
      <c r="AH21" s="125" t="str">
        <f t="shared" si="11"/>
        <v/>
      </c>
      <c r="AI21" s="127" t="str">
        <f t="shared" si="12"/>
        <v/>
      </c>
      <c r="AJ21" s="125" t="str">
        <f t="shared" si="13"/>
        <v/>
      </c>
      <c r="AK21" s="125" t="str">
        <f t="shared" si="14"/>
        <v/>
      </c>
      <c r="AL21" s="146"/>
      <c r="AM21" s="146"/>
      <c r="AN21" s="127" t="str">
        <f t="shared" si="15"/>
        <v/>
      </c>
      <c r="AO21" s="125" t="str">
        <f t="shared" si="0"/>
        <v/>
      </c>
      <c r="AP21" s="125" t="str">
        <f t="shared" si="1"/>
        <v/>
      </c>
      <c r="AQ21" s="127" t="str">
        <f t="shared" si="16"/>
        <v/>
      </c>
      <c r="AR21" s="125" t="str">
        <f t="shared" si="2"/>
        <v/>
      </c>
      <c r="AS21" s="125" t="str">
        <f t="shared" si="3"/>
        <v/>
      </c>
      <c r="AT21" s="127" t="str">
        <f t="shared" si="17"/>
        <v/>
      </c>
      <c r="AU21" s="125" t="str">
        <f t="shared" si="4"/>
        <v/>
      </c>
      <c r="AV21" s="125" t="str">
        <f t="shared" si="5"/>
        <v/>
      </c>
      <c r="AW21" s="146"/>
      <c r="AX21" s="146"/>
    </row>
    <row r="22" spans="1:50" ht="45" customHeight="1">
      <c r="A22" s="120">
        <f>'MAKLUMAT MURID'!A27</f>
        <v>15</v>
      </c>
      <c r="B22" s="223">
        <f>VLOOKUP(A22,'MAKLUMAT MURID'!$A$13:$I$52,2,FALSE)</f>
        <v>0</v>
      </c>
      <c r="C22" s="120" t="str">
        <f>VLOOKUP(A22,'MAKLUMAT MURID'!$A$13:$I$52,6,FALSE)</f>
        <v/>
      </c>
      <c r="D22" s="120">
        <f>VLOOKUP(A22,'MAKLUMAT MURID'!$A$13:$I$52,5,FALSE)</f>
        <v>0</v>
      </c>
      <c r="E22" s="38"/>
      <c r="F22" s="134"/>
      <c r="G22" s="38"/>
      <c r="H22" s="134"/>
      <c r="I22" s="38"/>
      <c r="J22" s="134"/>
      <c r="K22" s="38"/>
      <c r="L22" s="134"/>
      <c r="M22" s="38"/>
      <c r="N22" s="134"/>
      <c r="O22" s="38"/>
      <c r="P22" s="134"/>
      <c r="Q22" s="38"/>
      <c r="R22" s="134"/>
      <c r="S22" s="38"/>
      <c r="T22" s="134"/>
      <c r="U22" s="38"/>
      <c r="V22" s="134"/>
      <c r="W22" s="38"/>
      <c r="X22" s="134"/>
      <c r="Y22" s="38"/>
      <c r="Z22" s="134"/>
      <c r="AA22" s="38"/>
      <c r="AB22" s="134"/>
      <c r="AC22" s="127" t="str">
        <f t="shared" si="6"/>
        <v/>
      </c>
      <c r="AD22" s="125" t="str">
        <f t="shared" si="7"/>
        <v/>
      </c>
      <c r="AE22" s="125" t="str">
        <f t="shared" si="8"/>
        <v/>
      </c>
      <c r="AF22" s="127" t="str">
        <f t="shared" si="9"/>
        <v/>
      </c>
      <c r="AG22" s="125" t="str">
        <f t="shared" si="10"/>
        <v/>
      </c>
      <c r="AH22" s="125" t="str">
        <f t="shared" si="11"/>
        <v/>
      </c>
      <c r="AI22" s="127" t="str">
        <f t="shared" si="12"/>
        <v/>
      </c>
      <c r="AJ22" s="125" t="str">
        <f t="shared" si="13"/>
        <v/>
      </c>
      <c r="AK22" s="125" t="str">
        <f t="shared" si="14"/>
        <v/>
      </c>
      <c r="AL22" s="146"/>
      <c r="AM22" s="146"/>
      <c r="AN22" s="127" t="str">
        <f t="shared" si="15"/>
        <v/>
      </c>
      <c r="AO22" s="125" t="str">
        <f t="shared" si="0"/>
        <v/>
      </c>
      <c r="AP22" s="125" t="str">
        <f t="shared" si="1"/>
        <v/>
      </c>
      <c r="AQ22" s="127" t="str">
        <f t="shared" si="16"/>
        <v/>
      </c>
      <c r="AR22" s="125" t="str">
        <f t="shared" si="2"/>
        <v/>
      </c>
      <c r="AS22" s="125" t="str">
        <f t="shared" si="3"/>
        <v/>
      </c>
      <c r="AT22" s="127" t="str">
        <f t="shared" si="17"/>
        <v/>
      </c>
      <c r="AU22" s="125" t="str">
        <f t="shared" si="4"/>
        <v/>
      </c>
      <c r="AV22" s="125" t="str">
        <f t="shared" si="5"/>
        <v/>
      </c>
      <c r="AW22" s="146"/>
      <c r="AX22" s="146"/>
    </row>
    <row r="23" spans="1:50" ht="45" customHeight="1">
      <c r="A23" s="120">
        <f>'MAKLUMAT MURID'!A28</f>
        <v>16</v>
      </c>
      <c r="B23" s="223">
        <f>VLOOKUP(A23,'MAKLUMAT MURID'!$A$13:$I$52,2,FALSE)</f>
        <v>0</v>
      </c>
      <c r="C23" s="120" t="str">
        <f>VLOOKUP(A23,'MAKLUMAT MURID'!$A$13:$I$52,6,FALSE)</f>
        <v/>
      </c>
      <c r="D23" s="120">
        <f>VLOOKUP(A23,'MAKLUMAT MURID'!$A$13:$I$52,5,FALSE)</f>
        <v>0</v>
      </c>
      <c r="E23" s="38"/>
      <c r="F23" s="134"/>
      <c r="G23" s="38"/>
      <c r="H23" s="134"/>
      <c r="I23" s="38"/>
      <c r="J23" s="134"/>
      <c r="K23" s="38"/>
      <c r="L23" s="134"/>
      <c r="M23" s="38"/>
      <c r="N23" s="134"/>
      <c r="O23" s="38"/>
      <c r="P23" s="134"/>
      <c r="Q23" s="38"/>
      <c r="R23" s="134"/>
      <c r="S23" s="38"/>
      <c r="T23" s="134"/>
      <c r="U23" s="38"/>
      <c r="V23" s="134"/>
      <c r="W23" s="38"/>
      <c r="X23" s="134"/>
      <c r="Y23" s="38"/>
      <c r="Z23" s="134"/>
      <c r="AA23" s="38"/>
      <c r="AB23" s="134"/>
      <c r="AC23" s="127" t="str">
        <f t="shared" si="6"/>
        <v/>
      </c>
      <c r="AD23" s="125" t="str">
        <f t="shared" si="7"/>
        <v/>
      </c>
      <c r="AE23" s="125" t="str">
        <f t="shared" si="8"/>
        <v/>
      </c>
      <c r="AF23" s="127" t="str">
        <f t="shared" si="9"/>
        <v/>
      </c>
      <c r="AG23" s="125" t="str">
        <f t="shared" si="10"/>
        <v/>
      </c>
      <c r="AH23" s="125" t="str">
        <f t="shared" si="11"/>
        <v/>
      </c>
      <c r="AI23" s="127" t="str">
        <f t="shared" si="12"/>
        <v/>
      </c>
      <c r="AJ23" s="125" t="str">
        <f t="shared" si="13"/>
        <v/>
      </c>
      <c r="AK23" s="125" t="str">
        <f t="shared" si="14"/>
        <v/>
      </c>
      <c r="AL23" s="146"/>
      <c r="AM23" s="146"/>
      <c r="AN23" s="127" t="str">
        <f t="shared" si="15"/>
        <v/>
      </c>
      <c r="AO23" s="125" t="str">
        <f t="shared" si="0"/>
        <v/>
      </c>
      <c r="AP23" s="125" t="str">
        <f t="shared" si="1"/>
        <v/>
      </c>
      <c r="AQ23" s="127" t="str">
        <f t="shared" si="16"/>
        <v/>
      </c>
      <c r="AR23" s="125" t="str">
        <f t="shared" si="2"/>
        <v/>
      </c>
      <c r="AS23" s="125" t="str">
        <f t="shared" si="3"/>
        <v/>
      </c>
      <c r="AT23" s="127" t="str">
        <f t="shared" si="17"/>
        <v/>
      </c>
      <c r="AU23" s="125" t="str">
        <f t="shared" si="4"/>
        <v/>
      </c>
      <c r="AV23" s="125" t="str">
        <f t="shared" si="5"/>
        <v/>
      </c>
      <c r="AW23" s="146"/>
      <c r="AX23" s="146"/>
    </row>
    <row r="24" spans="1:50" ht="45" customHeight="1">
      <c r="A24" s="120">
        <f>'MAKLUMAT MURID'!A29</f>
        <v>17</v>
      </c>
      <c r="B24" s="223">
        <f>VLOOKUP(A24,'MAKLUMAT MURID'!$A$13:$I$52,2,FALSE)</f>
        <v>0</v>
      </c>
      <c r="C24" s="120" t="str">
        <f>VLOOKUP(A24,'MAKLUMAT MURID'!$A$13:$I$52,6,FALSE)</f>
        <v/>
      </c>
      <c r="D24" s="120">
        <f>VLOOKUP(A24,'MAKLUMAT MURID'!$A$13:$I$52,5,FALSE)</f>
        <v>0</v>
      </c>
      <c r="E24" s="38"/>
      <c r="F24" s="134"/>
      <c r="G24" s="38"/>
      <c r="H24" s="134"/>
      <c r="I24" s="38"/>
      <c r="J24" s="134"/>
      <c r="K24" s="38"/>
      <c r="L24" s="134"/>
      <c r="M24" s="38"/>
      <c r="N24" s="134"/>
      <c r="O24" s="38"/>
      <c r="P24" s="134"/>
      <c r="Q24" s="38"/>
      <c r="R24" s="134"/>
      <c r="S24" s="38"/>
      <c r="T24" s="134"/>
      <c r="U24" s="38"/>
      <c r="V24" s="134"/>
      <c r="W24" s="38"/>
      <c r="X24" s="134"/>
      <c r="Y24" s="38"/>
      <c r="Z24" s="134"/>
      <c r="AA24" s="38"/>
      <c r="AB24" s="134"/>
      <c r="AC24" s="127" t="str">
        <f t="shared" si="6"/>
        <v/>
      </c>
      <c r="AD24" s="125" t="str">
        <f t="shared" si="7"/>
        <v/>
      </c>
      <c r="AE24" s="125" t="str">
        <f t="shared" si="8"/>
        <v/>
      </c>
      <c r="AF24" s="127" t="str">
        <f t="shared" si="9"/>
        <v/>
      </c>
      <c r="AG24" s="125" t="str">
        <f t="shared" si="10"/>
        <v/>
      </c>
      <c r="AH24" s="125" t="str">
        <f t="shared" si="11"/>
        <v/>
      </c>
      <c r="AI24" s="127" t="str">
        <f t="shared" si="12"/>
        <v/>
      </c>
      <c r="AJ24" s="125" t="str">
        <f t="shared" si="13"/>
        <v/>
      </c>
      <c r="AK24" s="125" t="str">
        <f t="shared" si="14"/>
        <v/>
      </c>
      <c r="AL24" s="146"/>
      <c r="AM24" s="146"/>
      <c r="AN24" s="127" t="str">
        <f t="shared" si="15"/>
        <v/>
      </c>
      <c r="AO24" s="125" t="str">
        <f t="shared" si="0"/>
        <v/>
      </c>
      <c r="AP24" s="125" t="str">
        <f t="shared" si="1"/>
        <v/>
      </c>
      <c r="AQ24" s="127" t="str">
        <f t="shared" si="16"/>
        <v/>
      </c>
      <c r="AR24" s="125" t="str">
        <f t="shared" si="2"/>
        <v/>
      </c>
      <c r="AS24" s="125" t="str">
        <f t="shared" si="3"/>
        <v/>
      </c>
      <c r="AT24" s="127" t="str">
        <f t="shared" si="17"/>
        <v/>
      </c>
      <c r="AU24" s="125" t="str">
        <f t="shared" si="4"/>
        <v/>
      </c>
      <c r="AV24" s="125" t="str">
        <f t="shared" si="5"/>
        <v/>
      </c>
      <c r="AW24" s="146"/>
      <c r="AX24" s="146"/>
    </row>
    <row r="25" spans="1:50" ht="45" customHeight="1">
      <c r="A25" s="120">
        <f>'MAKLUMAT MURID'!A30</f>
        <v>18</v>
      </c>
      <c r="B25" s="223">
        <f>VLOOKUP(A25,'MAKLUMAT MURID'!$A$13:$I$52,2,FALSE)</f>
        <v>0</v>
      </c>
      <c r="C25" s="120" t="str">
        <f>VLOOKUP(A25,'MAKLUMAT MURID'!$A$13:$I$52,6,FALSE)</f>
        <v/>
      </c>
      <c r="D25" s="120">
        <f>VLOOKUP(A25,'MAKLUMAT MURID'!$A$13:$I$52,5,FALSE)</f>
        <v>0</v>
      </c>
      <c r="E25" s="38"/>
      <c r="F25" s="134"/>
      <c r="G25" s="38"/>
      <c r="H25" s="134"/>
      <c r="I25" s="38"/>
      <c r="J25" s="134"/>
      <c r="K25" s="38"/>
      <c r="L25" s="134"/>
      <c r="M25" s="38"/>
      <c r="N25" s="134"/>
      <c r="O25" s="38"/>
      <c r="P25" s="134"/>
      <c r="Q25" s="38"/>
      <c r="R25" s="134"/>
      <c r="S25" s="38"/>
      <c r="T25" s="134"/>
      <c r="U25" s="38"/>
      <c r="V25" s="134"/>
      <c r="W25" s="38"/>
      <c r="X25" s="134"/>
      <c r="Y25" s="38"/>
      <c r="Z25" s="134"/>
      <c r="AA25" s="38"/>
      <c r="AB25" s="134"/>
      <c r="AC25" s="127" t="str">
        <f t="shared" si="6"/>
        <v/>
      </c>
      <c r="AD25" s="125" t="str">
        <f t="shared" si="7"/>
        <v/>
      </c>
      <c r="AE25" s="125" t="str">
        <f t="shared" si="8"/>
        <v/>
      </c>
      <c r="AF25" s="127" t="str">
        <f t="shared" si="9"/>
        <v/>
      </c>
      <c r="AG25" s="125" t="str">
        <f t="shared" si="10"/>
        <v/>
      </c>
      <c r="AH25" s="125" t="str">
        <f t="shared" si="11"/>
        <v/>
      </c>
      <c r="AI25" s="127" t="str">
        <f t="shared" si="12"/>
        <v/>
      </c>
      <c r="AJ25" s="125" t="str">
        <f t="shared" si="13"/>
        <v/>
      </c>
      <c r="AK25" s="125" t="str">
        <f t="shared" si="14"/>
        <v/>
      </c>
      <c r="AL25" s="146"/>
      <c r="AM25" s="146"/>
      <c r="AN25" s="127" t="str">
        <f t="shared" si="15"/>
        <v/>
      </c>
      <c r="AO25" s="125" t="str">
        <f t="shared" si="0"/>
        <v/>
      </c>
      <c r="AP25" s="125" t="str">
        <f t="shared" si="1"/>
        <v/>
      </c>
      <c r="AQ25" s="127" t="str">
        <f t="shared" si="16"/>
        <v/>
      </c>
      <c r="AR25" s="125" t="str">
        <f t="shared" si="2"/>
        <v/>
      </c>
      <c r="AS25" s="125" t="str">
        <f t="shared" si="3"/>
        <v/>
      </c>
      <c r="AT25" s="127" t="str">
        <f t="shared" si="17"/>
        <v/>
      </c>
      <c r="AU25" s="125" t="str">
        <f t="shared" si="4"/>
        <v/>
      </c>
      <c r="AV25" s="125" t="str">
        <f t="shared" si="5"/>
        <v/>
      </c>
      <c r="AW25" s="146"/>
      <c r="AX25" s="146"/>
    </row>
    <row r="26" spans="1:50" ht="45" customHeight="1">
      <c r="A26" s="120">
        <f>'MAKLUMAT MURID'!A31</f>
        <v>19</v>
      </c>
      <c r="B26" s="223">
        <f>VLOOKUP(A26,'MAKLUMAT MURID'!$A$13:$I$52,2,FALSE)</f>
        <v>0</v>
      </c>
      <c r="C26" s="120" t="str">
        <f>VLOOKUP(A26,'MAKLUMAT MURID'!$A$13:$I$52,6,FALSE)</f>
        <v/>
      </c>
      <c r="D26" s="120">
        <f>VLOOKUP(A26,'MAKLUMAT MURID'!$A$13:$I$52,5,FALSE)</f>
        <v>0</v>
      </c>
      <c r="E26" s="38"/>
      <c r="F26" s="134"/>
      <c r="G26" s="38"/>
      <c r="H26" s="134"/>
      <c r="I26" s="38"/>
      <c r="J26" s="134"/>
      <c r="K26" s="38"/>
      <c r="L26" s="134"/>
      <c r="M26" s="38"/>
      <c r="N26" s="134"/>
      <c r="O26" s="38"/>
      <c r="P26" s="134"/>
      <c r="Q26" s="38"/>
      <c r="R26" s="134"/>
      <c r="S26" s="38"/>
      <c r="T26" s="134"/>
      <c r="U26" s="38"/>
      <c r="V26" s="134"/>
      <c r="W26" s="38"/>
      <c r="X26" s="134"/>
      <c r="Y26" s="38"/>
      <c r="Z26" s="134"/>
      <c r="AA26" s="38"/>
      <c r="AB26" s="134"/>
      <c r="AC26" s="127" t="str">
        <f t="shared" si="6"/>
        <v/>
      </c>
      <c r="AD26" s="125" t="str">
        <f t="shared" si="7"/>
        <v/>
      </c>
      <c r="AE26" s="125" t="str">
        <f t="shared" si="8"/>
        <v/>
      </c>
      <c r="AF26" s="127" t="str">
        <f t="shared" si="9"/>
        <v/>
      </c>
      <c r="AG26" s="125" t="str">
        <f t="shared" si="10"/>
        <v/>
      </c>
      <c r="AH26" s="125" t="str">
        <f t="shared" si="11"/>
        <v/>
      </c>
      <c r="AI26" s="127" t="str">
        <f t="shared" si="12"/>
        <v/>
      </c>
      <c r="AJ26" s="125" t="str">
        <f t="shared" si="13"/>
        <v/>
      </c>
      <c r="AK26" s="125" t="str">
        <f t="shared" si="14"/>
        <v/>
      </c>
      <c r="AL26" s="146"/>
      <c r="AM26" s="146"/>
      <c r="AN26" s="127" t="str">
        <f t="shared" si="15"/>
        <v/>
      </c>
      <c r="AO26" s="125" t="str">
        <f t="shared" si="0"/>
        <v/>
      </c>
      <c r="AP26" s="125" t="str">
        <f t="shared" si="1"/>
        <v/>
      </c>
      <c r="AQ26" s="127" t="str">
        <f t="shared" si="16"/>
        <v/>
      </c>
      <c r="AR26" s="125" t="str">
        <f t="shared" si="2"/>
        <v/>
      </c>
      <c r="AS26" s="125" t="str">
        <f t="shared" si="3"/>
        <v/>
      </c>
      <c r="AT26" s="127" t="str">
        <f t="shared" si="17"/>
        <v/>
      </c>
      <c r="AU26" s="125" t="str">
        <f t="shared" si="4"/>
        <v/>
      </c>
      <c r="AV26" s="125" t="str">
        <f t="shared" si="5"/>
        <v/>
      </c>
      <c r="AW26" s="146"/>
      <c r="AX26" s="146"/>
    </row>
    <row r="27" spans="1:50" ht="45" customHeight="1">
      <c r="A27" s="120">
        <f>'MAKLUMAT MURID'!A32</f>
        <v>20</v>
      </c>
      <c r="B27" s="223">
        <f>VLOOKUP(A27,'MAKLUMAT MURID'!$A$13:$I$52,2,FALSE)</f>
        <v>0</v>
      </c>
      <c r="C27" s="120" t="str">
        <f>VLOOKUP(A27,'MAKLUMAT MURID'!$A$13:$I$52,6,FALSE)</f>
        <v/>
      </c>
      <c r="D27" s="120">
        <f>VLOOKUP(A27,'MAKLUMAT MURID'!$A$13:$I$52,5,FALSE)</f>
        <v>0</v>
      </c>
      <c r="E27" s="38"/>
      <c r="F27" s="134"/>
      <c r="G27" s="38"/>
      <c r="H27" s="134"/>
      <c r="I27" s="38"/>
      <c r="J27" s="134"/>
      <c r="K27" s="38"/>
      <c r="L27" s="134"/>
      <c r="M27" s="38"/>
      <c r="N27" s="134"/>
      <c r="O27" s="38"/>
      <c r="P27" s="134"/>
      <c r="Q27" s="38"/>
      <c r="R27" s="134"/>
      <c r="S27" s="38"/>
      <c r="T27" s="134"/>
      <c r="U27" s="38"/>
      <c r="V27" s="134"/>
      <c r="W27" s="38"/>
      <c r="X27" s="134"/>
      <c r="Y27" s="38"/>
      <c r="Z27" s="134"/>
      <c r="AA27" s="38"/>
      <c r="AB27" s="134"/>
      <c r="AC27" s="127" t="str">
        <f t="shared" si="6"/>
        <v/>
      </c>
      <c r="AD27" s="125" t="str">
        <f t="shared" si="7"/>
        <v/>
      </c>
      <c r="AE27" s="125" t="str">
        <f t="shared" si="8"/>
        <v/>
      </c>
      <c r="AF27" s="127" t="str">
        <f t="shared" si="9"/>
        <v/>
      </c>
      <c r="AG27" s="125" t="str">
        <f t="shared" si="10"/>
        <v/>
      </c>
      <c r="AH27" s="125" t="str">
        <f t="shared" si="11"/>
        <v/>
      </c>
      <c r="AI27" s="127" t="str">
        <f t="shared" si="12"/>
        <v/>
      </c>
      <c r="AJ27" s="125" t="str">
        <f t="shared" si="13"/>
        <v/>
      </c>
      <c r="AK27" s="125" t="str">
        <f t="shared" si="14"/>
        <v/>
      </c>
      <c r="AL27" s="146"/>
      <c r="AM27" s="146"/>
      <c r="AN27" s="127" t="str">
        <f t="shared" si="15"/>
        <v/>
      </c>
      <c r="AO27" s="125" t="str">
        <f t="shared" si="0"/>
        <v/>
      </c>
      <c r="AP27" s="125" t="str">
        <f t="shared" si="1"/>
        <v/>
      </c>
      <c r="AQ27" s="127" t="str">
        <f t="shared" si="16"/>
        <v/>
      </c>
      <c r="AR27" s="125" t="str">
        <f t="shared" si="2"/>
        <v/>
      </c>
      <c r="AS27" s="125" t="str">
        <f t="shared" si="3"/>
        <v/>
      </c>
      <c r="AT27" s="127" t="str">
        <f t="shared" si="17"/>
        <v/>
      </c>
      <c r="AU27" s="125" t="str">
        <f t="shared" si="4"/>
        <v/>
      </c>
      <c r="AV27" s="125" t="str">
        <f t="shared" si="5"/>
        <v/>
      </c>
      <c r="AW27" s="146"/>
      <c r="AX27" s="146"/>
    </row>
    <row r="28" spans="1:50" ht="45" customHeight="1">
      <c r="A28" s="120">
        <f>'MAKLUMAT MURID'!A33</f>
        <v>21</v>
      </c>
      <c r="B28" s="223">
        <f>VLOOKUP(A28,'MAKLUMAT MURID'!$A$13:$I$52,2,FALSE)</f>
        <v>0</v>
      </c>
      <c r="C28" s="120" t="str">
        <f>VLOOKUP(A28,'MAKLUMAT MURID'!$A$13:$I$52,6,FALSE)</f>
        <v/>
      </c>
      <c r="D28" s="120">
        <f>VLOOKUP(A28,'MAKLUMAT MURID'!$A$13:$I$52,5,FALSE)</f>
        <v>0</v>
      </c>
      <c r="E28" s="38"/>
      <c r="F28" s="134"/>
      <c r="G28" s="38"/>
      <c r="H28" s="134"/>
      <c r="I28" s="38"/>
      <c r="J28" s="134"/>
      <c r="K28" s="38"/>
      <c r="L28" s="134"/>
      <c r="M28" s="38"/>
      <c r="N28" s="134"/>
      <c r="O28" s="38"/>
      <c r="P28" s="134"/>
      <c r="Q28" s="38"/>
      <c r="R28" s="134"/>
      <c r="S28" s="38"/>
      <c r="T28" s="134"/>
      <c r="U28" s="38"/>
      <c r="V28" s="134"/>
      <c r="W28" s="38"/>
      <c r="X28" s="134"/>
      <c r="Y28" s="38"/>
      <c r="Z28" s="134"/>
      <c r="AA28" s="38"/>
      <c r="AB28" s="134"/>
      <c r="AC28" s="127" t="str">
        <f t="shared" si="6"/>
        <v/>
      </c>
      <c r="AD28" s="125" t="str">
        <f t="shared" si="7"/>
        <v/>
      </c>
      <c r="AE28" s="125" t="str">
        <f t="shared" si="8"/>
        <v/>
      </c>
      <c r="AF28" s="127" t="str">
        <f t="shared" si="9"/>
        <v/>
      </c>
      <c r="AG28" s="125" t="str">
        <f t="shared" si="10"/>
        <v/>
      </c>
      <c r="AH28" s="125" t="str">
        <f t="shared" si="11"/>
        <v/>
      </c>
      <c r="AI28" s="127" t="str">
        <f t="shared" si="12"/>
        <v/>
      </c>
      <c r="AJ28" s="125" t="str">
        <f t="shared" si="13"/>
        <v/>
      </c>
      <c r="AK28" s="125" t="str">
        <f t="shared" si="14"/>
        <v/>
      </c>
      <c r="AL28" s="146"/>
      <c r="AM28" s="146"/>
      <c r="AN28" s="127" t="str">
        <f t="shared" si="15"/>
        <v/>
      </c>
      <c r="AO28" s="125" t="str">
        <f t="shared" si="0"/>
        <v/>
      </c>
      <c r="AP28" s="125" t="str">
        <f t="shared" si="1"/>
        <v/>
      </c>
      <c r="AQ28" s="127" t="str">
        <f t="shared" si="16"/>
        <v/>
      </c>
      <c r="AR28" s="125" t="str">
        <f t="shared" si="2"/>
        <v/>
      </c>
      <c r="AS28" s="125" t="str">
        <f t="shared" si="3"/>
        <v/>
      </c>
      <c r="AT28" s="127" t="str">
        <f t="shared" si="17"/>
        <v/>
      </c>
      <c r="AU28" s="125" t="str">
        <f t="shared" si="4"/>
        <v/>
      </c>
      <c r="AV28" s="125" t="str">
        <f t="shared" si="5"/>
        <v/>
      </c>
      <c r="AW28" s="146"/>
      <c r="AX28" s="146"/>
    </row>
    <row r="29" spans="1:50" ht="45" customHeight="1">
      <c r="A29" s="120">
        <f>'MAKLUMAT MURID'!A34</f>
        <v>22</v>
      </c>
      <c r="B29" s="223">
        <f>VLOOKUP(A29,'MAKLUMAT MURID'!$A$13:$I$52,2,FALSE)</f>
        <v>0</v>
      </c>
      <c r="C29" s="120" t="str">
        <f>VLOOKUP(A29,'MAKLUMAT MURID'!$A$13:$I$52,6,FALSE)</f>
        <v/>
      </c>
      <c r="D29" s="120">
        <f>VLOOKUP(A29,'MAKLUMAT MURID'!$A$13:$I$52,5,FALSE)</f>
        <v>0</v>
      </c>
      <c r="E29" s="38"/>
      <c r="F29" s="134"/>
      <c r="G29" s="38"/>
      <c r="H29" s="134"/>
      <c r="I29" s="38"/>
      <c r="J29" s="134"/>
      <c r="K29" s="38"/>
      <c r="L29" s="134"/>
      <c r="M29" s="38"/>
      <c r="N29" s="134"/>
      <c r="O29" s="38"/>
      <c r="P29" s="134"/>
      <c r="Q29" s="38"/>
      <c r="R29" s="134"/>
      <c r="S29" s="38"/>
      <c r="T29" s="134"/>
      <c r="U29" s="38"/>
      <c r="V29" s="134"/>
      <c r="W29" s="38"/>
      <c r="X29" s="134"/>
      <c r="Y29" s="38"/>
      <c r="Z29" s="134"/>
      <c r="AA29" s="38"/>
      <c r="AB29" s="134"/>
      <c r="AC29" s="127" t="str">
        <f t="shared" si="6"/>
        <v/>
      </c>
      <c r="AD29" s="125" t="str">
        <f t="shared" si="7"/>
        <v/>
      </c>
      <c r="AE29" s="125" t="str">
        <f t="shared" si="8"/>
        <v/>
      </c>
      <c r="AF29" s="127" t="str">
        <f t="shared" si="9"/>
        <v/>
      </c>
      <c r="AG29" s="125" t="str">
        <f t="shared" si="10"/>
        <v/>
      </c>
      <c r="AH29" s="125" t="str">
        <f t="shared" si="11"/>
        <v/>
      </c>
      <c r="AI29" s="127" t="str">
        <f t="shared" si="12"/>
        <v/>
      </c>
      <c r="AJ29" s="125" t="str">
        <f t="shared" si="13"/>
        <v/>
      </c>
      <c r="AK29" s="125" t="str">
        <f t="shared" si="14"/>
        <v/>
      </c>
      <c r="AL29" s="146"/>
      <c r="AM29" s="146"/>
      <c r="AN29" s="127" t="str">
        <f t="shared" si="15"/>
        <v/>
      </c>
      <c r="AO29" s="125" t="str">
        <f t="shared" si="0"/>
        <v/>
      </c>
      <c r="AP29" s="125" t="str">
        <f t="shared" si="1"/>
        <v/>
      </c>
      <c r="AQ29" s="127" t="str">
        <f t="shared" si="16"/>
        <v/>
      </c>
      <c r="AR29" s="125" t="str">
        <f t="shared" si="2"/>
        <v/>
      </c>
      <c r="AS29" s="125" t="str">
        <f t="shared" si="3"/>
        <v/>
      </c>
      <c r="AT29" s="127" t="str">
        <f t="shared" si="17"/>
        <v/>
      </c>
      <c r="AU29" s="125" t="str">
        <f t="shared" si="4"/>
        <v/>
      </c>
      <c r="AV29" s="125" t="str">
        <f t="shared" si="5"/>
        <v/>
      </c>
      <c r="AW29" s="146"/>
      <c r="AX29" s="146"/>
    </row>
    <row r="30" spans="1:50" ht="45" customHeight="1">
      <c r="A30" s="120">
        <f>'MAKLUMAT MURID'!A35</f>
        <v>23</v>
      </c>
      <c r="B30" s="223">
        <f>VLOOKUP(A30,'MAKLUMAT MURID'!$A$13:$I$52,2,FALSE)</f>
        <v>0</v>
      </c>
      <c r="C30" s="120" t="str">
        <f>VLOOKUP(A30,'MAKLUMAT MURID'!$A$13:$I$52,6,FALSE)</f>
        <v/>
      </c>
      <c r="D30" s="120">
        <f>VLOOKUP(A30,'MAKLUMAT MURID'!$A$13:$I$52,5,FALSE)</f>
        <v>0</v>
      </c>
      <c r="E30" s="38"/>
      <c r="F30" s="134"/>
      <c r="G30" s="38"/>
      <c r="H30" s="134"/>
      <c r="I30" s="38"/>
      <c r="J30" s="134"/>
      <c r="K30" s="38"/>
      <c r="L30" s="134"/>
      <c r="M30" s="38"/>
      <c r="N30" s="134"/>
      <c r="O30" s="38"/>
      <c r="P30" s="134"/>
      <c r="Q30" s="38"/>
      <c r="R30" s="134"/>
      <c r="S30" s="38"/>
      <c r="T30" s="134"/>
      <c r="U30" s="38"/>
      <c r="V30" s="134"/>
      <c r="W30" s="38"/>
      <c r="X30" s="134"/>
      <c r="Y30" s="38"/>
      <c r="Z30" s="134"/>
      <c r="AA30" s="38"/>
      <c r="AB30" s="134"/>
      <c r="AC30" s="127" t="str">
        <f t="shared" si="6"/>
        <v/>
      </c>
      <c r="AD30" s="125" t="str">
        <f t="shared" si="7"/>
        <v/>
      </c>
      <c r="AE30" s="125" t="str">
        <f t="shared" si="8"/>
        <v/>
      </c>
      <c r="AF30" s="127" t="str">
        <f t="shared" si="9"/>
        <v/>
      </c>
      <c r="AG30" s="125" t="str">
        <f t="shared" si="10"/>
        <v/>
      </c>
      <c r="AH30" s="125" t="str">
        <f t="shared" si="11"/>
        <v/>
      </c>
      <c r="AI30" s="127" t="str">
        <f t="shared" si="12"/>
        <v/>
      </c>
      <c r="AJ30" s="125" t="str">
        <f t="shared" si="13"/>
        <v/>
      </c>
      <c r="AK30" s="125" t="str">
        <f t="shared" si="14"/>
        <v/>
      </c>
      <c r="AL30" s="146"/>
      <c r="AM30" s="146"/>
      <c r="AN30" s="127" t="str">
        <f t="shared" si="15"/>
        <v/>
      </c>
      <c r="AO30" s="125" t="str">
        <f t="shared" si="0"/>
        <v/>
      </c>
      <c r="AP30" s="125" t="str">
        <f t="shared" si="1"/>
        <v/>
      </c>
      <c r="AQ30" s="127" t="str">
        <f t="shared" si="16"/>
        <v/>
      </c>
      <c r="AR30" s="125" t="str">
        <f t="shared" si="2"/>
        <v/>
      </c>
      <c r="AS30" s="125" t="str">
        <f t="shared" si="3"/>
        <v/>
      </c>
      <c r="AT30" s="127" t="str">
        <f t="shared" si="17"/>
        <v/>
      </c>
      <c r="AU30" s="125" t="str">
        <f t="shared" si="4"/>
        <v/>
      </c>
      <c r="AV30" s="125" t="str">
        <f t="shared" si="5"/>
        <v/>
      </c>
      <c r="AW30" s="146"/>
      <c r="AX30" s="146"/>
    </row>
    <row r="31" spans="1:50" ht="45" customHeight="1">
      <c r="A31" s="120">
        <f>'MAKLUMAT MURID'!A36</f>
        <v>24</v>
      </c>
      <c r="B31" s="223">
        <f>VLOOKUP(A31,'MAKLUMAT MURID'!$A$13:$I$52,2,FALSE)</f>
        <v>0</v>
      </c>
      <c r="C31" s="120" t="str">
        <f>VLOOKUP(A31,'MAKLUMAT MURID'!$A$13:$I$52,6,FALSE)</f>
        <v/>
      </c>
      <c r="D31" s="120">
        <f>VLOOKUP(A31,'MAKLUMAT MURID'!$A$13:$I$52,5,FALSE)</f>
        <v>0</v>
      </c>
      <c r="E31" s="38"/>
      <c r="F31" s="134"/>
      <c r="G31" s="38"/>
      <c r="H31" s="134"/>
      <c r="I31" s="38"/>
      <c r="J31" s="134"/>
      <c r="K31" s="38"/>
      <c r="L31" s="134"/>
      <c r="M31" s="38"/>
      <c r="N31" s="134"/>
      <c r="O31" s="38"/>
      <c r="P31" s="134"/>
      <c r="Q31" s="38"/>
      <c r="R31" s="134"/>
      <c r="S31" s="38"/>
      <c r="T31" s="134"/>
      <c r="U31" s="38"/>
      <c r="V31" s="134"/>
      <c r="W31" s="38"/>
      <c r="X31" s="134"/>
      <c r="Y31" s="38"/>
      <c r="Z31" s="134"/>
      <c r="AA31" s="38"/>
      <c r="AB31" s="134"/>
      <c r="AC31" s="127" t="str">
        <f t="shared" si="6"/>
        <v/>
      </c>
      <c r="AD31" s="125" t="str">
        <f t="shared" si="7"/>
        <v/>
      </c>
      <c r="AE31" s="125" t="str">
        <f t="shared" si="8"/>
        <v/>
      </c>
      <c r="AF31" s="127" t="str">
        <f t="shared" si="9"/>
        <v/>
      </c>
      <c r="AG31" s="125" t="str">
        <f t="shared" si="10"/>
        <v/>
      </c>
      <c r="AH31" s="125" t="str">
        <f t="shared" si="11"/>
        <v/>
      </c>
      <c r="AI31" s="127" t="str">
        <f t="shared" si="12"/>
        <v/>
      </c>
      <c r="AJ31" s="125" t="str">
        <f t="shared" si="13"/>
        <v/>
      </c>
      <c r="AK31" s="125" t="str">
        <f t="shared" si="14"/>
        <v/>
      </c>
      <c r="AL31" s="146"/>
      <c r="AM31" s="146"/>
      <c r="AN31" s="127" t="str">
        <f t="shared" si="15"/>
        <v/>
      </c>
      <c r="AO31" s="125" t="str">
        <f t="shared" si="0"/>
        <v/>
      </c>
      <c r="AP31" s="125" t="str">
        <f t="shared" si="1"/>
        <v/>
      </c>
      <c r="AQ31" s="127" t="str">
        <f t="shared" si="16"/>
        <v/>
      </c>
      <c r="AR31" s="125" t="str">
        <f t="shared" si="2"/>
        <v/>
      </c>
      <c r="AS31" s="125" t="str">
        <f t="shared" si="3"/>
        <v/>
      </c>
      <c r="AT31" s="127" t="str">
        <f t="shared" si="17"/>
        <v/>
      </c>
      <c r="AU31" s="125" t="str">
        <f t="shared" si="4"/>
        <v/>
      </c>
      <c r="AV31" s="125" t="str">
        <f t="shared" si="5"/>
        <v/>
      </c>
      <c r="AW31" s="146"/>
      <c r="AX31" s="146"/>
    </row>
    <row r="32" spans="1:50" ht="45" customHeight="1">
      <c r="A32" s="120">
        <f>'MAKLUMAT MURID'!A37</f>
        <v>25</v>
      </c>
      <c r="B32" s="223">
        <f>VLOOKUP(A32,'MAKLUMAT MURID'!$A$13:$I$52,2,FALSE)</f>
        <v>0</v>
      </c>
      <c r="C32" s="120" t="str">
        <f>VLOOKUP(A32,'MAKLUMAT MURID'!$A$13:$I$52,6,FALSE)</f>
        <v/>
      </c>
      <c r="D32" s="120">
        <f>VLOOKUP(A32,'MAKLUMAT MURID'!$A$13:$I$52,5,FALSE)</f>
        <v>0</v>
      </c>
      <c r="E32" s="38"/>
      <c r="F32" s="134"/>
      <c r="G32" s="38"/>
      <c r="H32" s="134"/>
      <c r="I32" s="38"/>
      <c r="J32" s="134"/>
      <c r="K32" s="38"/>
      <c r="L32" s="134"/>
      <c r="M32" s="38"/>
      <c r="N32" s="134"/>
      <c r="O32" s="38"/>
      <c r="P32" s="134"/>
      <c r="Q32" s="38"/>
      <c r="R32" s="134"/>
      <c r="S32" s="38"/>
      <c r="T32" s="134"/>
      <c r="U32" s="38"/>
      <c r="V32" s="134"/>
      <c r="W32" s="38"/>
      <c r="X32" s="134"/>
      <c r="Y32" s="38"/>
      <c r="Z32" s="134"/>
      <c r="AA32" s="38"/>
      <c r="AB32" s="134"/>
      <c r="AC32" s="127" t="str">
        <f t="shared" si="6"/>
        <v/>
      </c>
      <c r="AD32" s="125" t="str">
        <f t="shared" si="7"/>
        <v/>
      </c>
      <c r="AE32" s="125" t="str">
        <f t="shared" si="8"/>
        <v/>
      </c>
      <c r="AF32" s="127" t="str">
        <f t="shared" si="9"/>
        <v/>
      </c>
      <c r="AG32" s="125" t="str">
        <f t="shared" si="10"/>
        <v/>
      </c>
      <c r="AH32" s="125" t="str">
        <f t="shared" si="11"/>
        <v/>
      </c>
      <c r="AI32" s="127" t="str">
        <f t="shared" si="12"/>
        <v/>
      </c>
      <c r="AJ32" s="125" t="str">
        <f t="shared" si="13"/>
        <v/>
      </c>
      <c r="AK32" s="125" t="str">
        <f t="shared" si="14"/>
        <v/>
      </c>
      <c r="AL32" s="146"/>
      <c r="AM32" s="146"/>
      <c r="AN32" s="127" t="str">
        <f t="shared" si="15"/>
        <v/>
      </c>
      <c r="AO32" s="125" t="str">
        <f t="shared" si="0"/>
        <v/>
      </c>
      <c r="AP32" s="125" t="str">
        <f t="shared" si="1"/>
        <v/>
      </c>
      <c r="AQ32" s="127" t="str">
        <f t="shared" si="16"/>
        <v/>
      </c>
      <c r="AR32" s="125" t="str">
        <f t="shared" si="2"/>
        <v/>
      </c>
      <c r="AS32" s="125" t="str">
        <f t="shared" si="3"/>
        <v/>
      </c>
      <c r="AT32" s="127" t="str">
        <f t="shared" si="17"/>
        <v/>
      </c>
      <c r="AU32" s="125" t="str">
        <f t="shared" si="4"/>
        <v/>
      </c>
      <c r="AV32" s="125" t="str">
        <f t="shared" si="5"/>
        <v/>
      </c>
      <c r="AW32" s="146"/>
      <c r="AX32" s="146"/>
    </row>
    <row r="33" spans="1:50" ht="45" customHeight="1">
      <c r="A33" s="120">
        <f>'MAKLUMAT MURID'!A38</f>
        <v>26</v>
      </c>
      <c r="B33" s="223">
        <f>VLOOKUP(A33,'MAKLUMAT MURID'!$A$13:$I$52,2,FALSE)</f>
        <v>0</v>
      </c>
      <c r="C33" s="120" t="str">
        <f>VLOOKUP(A33,'MAKLUMAT MURID'!$A$13:$I$52,6,FALSE)</f>
        <v/>
      </c>
      <c r="D33" s="120">
        <f>VLOOKUP(A33,'MAKLUMAT MURID'!$A$13:$I$52,5,FALSE)</f>
        <v>0</v>
      </c>
      <c r="E33" s="38"/>
      <c r="F33" s="134"/>
      <c r="G33" s="38"/>
      <c r="H33" s="134"/>
      <c r="I33" s="38"/>
      <c r="J33" s="134"/>
      <c r="K33" s="38"/>
      <c r="L33" s="134"/>
      <c r="M33" s="38"/>
      <c r="N33" s="134"/>
      <c r="O33" s="38"/>
      <c r="P33" s="134"/>
      <c r="Q33" s="38"/>
      <c r="R33" s="134"/>
      <c r="S33" s="38"/>
      <c r="T33" s="134"/>
      <c r="U33" s="38"/>
      <c r="V33" s="134"/>
      <c r="W33" s="38"/>
      <c r="X33" s="134"/>
      <c r="Y33" s="38"/>
      <c r="Z33" s="134"/>
      <c r="AA33" s="38"/>
      <c r="AB33" s="134"/>
      <c r="AC33" s="127" t="str">
        <f t="shared" si="6"/>
        <v/>
      </c>
      <c r="AD33" s="125" t="str">
        <f t="shared" si="7"/>
        <v/>
      </c>
      <c r="AE33" s="125" t="str">
        <f t="shared" si="8"/>
        <v/>
      </c>
      <c r="AF33" s="127" t="str">
        <f t="shared" si="9"/>
        <v/>
      </c>
      <c r="AG33" s="125" t="str">
        <f t="shared" si="10"/>
        <v/>
      </c>
      <c r="AH33" s="125" t="str">
        <f t="shared" si="11"/>
        <v/>
      </c>
      <c r="AI33" s="127" t="str">
        <f t="shared" si="12"/>
        <v/>
      </c>
      <c r="AJ33" s="125" t="str">
        <f t="shared" si="13"/>
        <v/>
      </c>
      <c r="AK33" s="125" t="str">
        <f t="shared" si="14"/>
        <v/>
      </c>
      <c r="AL33" s="146"/>
      <c r="AM33" s="146"/>
      <c r="AN33" s="127" t="str">
        <f t="shared" si="15"/>
        <v/>
      </c>
      <c r="AO33" s="125" t="str">
        <f t="shared" si="0"/>
        <v/>
      </c>
      <c r="AP33" s="125" t="str">
        <f t="shared" si="1"/>
        <v/>
      </c>
      <c r="AQ33" s="127" t="str">
        <f t="shared" si="16"/>
        <v/>
      </c>
      <c r="AR33" s="125" t="str">
        <f t="shared" si="2"/>
        <v/>
      </c>
      <c r="AS33" s="125" t="str">
        <f t="shared" si="3"/>
        <v/>
      </c>
      <c r="AT33" s="127" t="str">
        <f t="shared" si="17"/>
        <v/>
      </c>
      <c r="AU33" s="125" t="str">
        <f t="shared" si="4"/>
        <v/>
      </c>
      <c r="AV33" s="125" t="str">
        <f t="shared" si="5"/>
        <v/>
      </c>
      <c r="AW33" s="146"/>
      <c r="AX33" s="146"/>
    </row>
    <row r="34" spans="1:50" ht="45" customHeight="1">
      <c r="A34" s="120">
        <f>'MAKLUMAT MURID'!A39</f>
        <v>27</v>
      </c>
      <c r="B34" s="223">
        <f>VLOOKUP(A34,'MAKLUMAT MURID'!$A$13:$I$52,2,FALSE)</f>
        <v>0</v>
      </c>
      <c r="C34" s="120" t="str">
        <f>VLOOKUP(A34,'MAKLUMAT MURID'!$A$13:$I$52,6,FALSE)</f>
        <v/>
      </c>
      <c r="D34" s="120">
        <f>VLOOKUP(A34,'MAKLUMAT MURID'!$A$13:$I$52,5,FALSE)</f>
        <v>0</v>
      </c>
      <c r="E34" s="38"/>
      <c r="F34" s="134"/>
      <c r="G34" s="38"/>
      <c r="H34" s="134"/>
      <c r="I34" s="38"/>
      <c r="J34" s="134"/>
      <c r="K34" s="38"/>
      <c r="L34" s="134"/>
      <c r="M34" s="38"/>
      <c r="N34" s="134"/>
      <c r="O34" s="38"/>
      <c r="P34" s="134"/>
      <c r="Q34" s="38"/>
      <c r="R34" s="134"/>
      <c r="S34" s="38"/>
      <c r="T34" s="134"/>
      <c r="U34" s="38"/>
      <c r="V34" s="134"/>
      <c r="W34" s="38"/>
      <c r="X34" s="134"/>
      <c r="Y34" s="38"/>
      <c r="Z34" s="134"/>
      <c r="AA34" s="38"/>
      <c r="AB34" s="134"/>
      <c r="AC34" s="127" t="str">
        <f t="shared" ref="AC34:AC47" si="18">IF(AND(AD34="",AE34=""),"",AVERAGE(AD34:AE34))</f>
        <v/>
      </c>
      <c r="AD34" s="125" t="str">
        <f t="shared" ref="AD34:AD47" si="19">IF($C34=AD$6,IF(SUM(E34,I34)=0,"",IF(AND(AVERAGE(E34,I34)&gt;=1,AVERAGE(E34,I34)&lt;=1.6),1,IF(AND(AVERAGE(E34,I34)&gt;1.6,AVERAGE(E34,I34)&lt;=2.6),2,IF(AND(AVERAGE(E34,I34)&gt;2.6,AVERAGE(E34,I34)&lt;=3),3)))),"")</f>
        <v/>
      </c>
      <c r="AE34" s="125" t="str">
        <f t="shared" ref="AE34:AE47" si="20">IF($C34=AE$6,IF(SUM(E34,I34)=0,"",IF(AND(AVERAGE(E34,I34)&gt;=1,AVERAGE(E34,I34)&lt;=1.6),1,IF(AND(AVERAGE(E34,I34)&gt;1.6,AVERAGE(E34,I34)&lt;=2.6),2,IF(AND(AVERAGE(E34,I34)&gt;2.6,AVERAGE(E34,I34)&lt;=3),3)))),"")</f>
        <v/>
      </c>
      <c r="AF34" s="127" t="str">
        <f t="shared" ref="AF34:AF47" si="21">IF(AND(AG34="",AH34=""),"",AVERAGE(AG34:AH34))</f>
        <v/>
      </c>
      <c r="AG34" s="125" t="str">
        <f t="shared" ref="AG34:AG47" si="22">IF($C34=AG$6,IF(SUM(M34,Q34,U34)=0,"",IF(AND(AVERAGE(M34,Q34,U34)&gt;=1,AVERAGE(M34,Q34,U34)&lt;=1.6),1,IF(AND(AVERAGE(M34,Q34,U34)&gt;1.6,AVERAGE(M34,Q34,U34)&lt;=2.6),2,IF(AND(AVERAGE(M34,Q34,U34)&gt;2.6,AVERAGE(M34,Q34,U34)&lt;=3),3)))),"")</f>
        <v/>
      </c>
      <c r="AH34" s="125" t="str">
        <f t="shared" ref="AH34:AH47" si="23">IF($C34=AH$6,IF(SUM(M34,Q34,U34)=0,"",IF(AND(AVERAGE(M34,Q34,U34)&gt;=1,AVERAGE(M34,Q34,U34)&lt;=1.6),1,IF(AND(AVERAGE(M34,Q34,U34)&gt;1.6,AVERAGE(M34,Q34,U34)&lt;=2.6),2,IF(AND(AVERAGE(M34,Q34,U34)&gt;2.6,AVERAGE(M34,Q34,U34)&lt;=3),3)))),"")</f>
        <v/>
      </c>
      <c r="AI34" s="127" t="str">
        <f t="shared" si="12"/>
        <v/>
      </c>
      <c r="AJ34" s="125" t="str">
        <f t="shared" si="13"/>
        <v/>
      </c>
      <c r="AK34" s="125" t="str">
        <f t="shared" si="14"/>
        <v/>
      </c>
      <c r="AL34" s="146"/>
      <c r="AM34" s="146"/>
      <c r="AN34" s="127" t="str">
        <f t="shared" si="15"/>
        <v/>
      </c>
      <c r="AO34" s="125" t="str">
        <f t="shared" ref="AO34:AO47" si="24">IF($C34=AO$6,IF(SUM(G34,K34)=0,"",IF(AND(AVERAGE(G34,K34)&gt;=1,AVERAGE(G34,K34)&lt;=1.6),1,IF(AND(AVERAGE(G34,K34)&gt;1.6,AVERAGE(G34,K34)&lt;=2.6),2,IF(AND(AVERAGE(G34,K34)&gt;2.6,AVERAGE(G34,K34)&lt;=3),3)))),"")</f>
        <v/>
      </c>
      <c r="AP34" s="125" t="str">
        <f t="shared" ref="AP34:AP47" si="25">IF($C34=AP$6,IF(SUM(G34,K34)=0,"",IF(AND(AVERAGE(G34,K34)&gt;=1,AVERAGE(G34,K34)&lt;=1.6),1,IF(AND(AVERAGE(G34,K34)&gt;1.6,AVERAGE(G34,K34)&lt;=2.6),2,IF(AND(AVERAGE(G34,K34)&gt;2.6,AVERAGE(G34,K34)&lt;=3),3)))),"")</f>
        <v/>
      </c>
      <c r="AQ34" s="127" t="str">
        <f t="shared" si="16"/>
        <v/>
      </c>
      <c r="AR34" s="125" t="str">
        <f t="shared" ref="AR34:AR47" si="26">IF($C34=AR$6,IF(SUM(O34,S34,W34)=0,"",IF(AND(AVERAGE(O34,S34,W34)&gt;=1,AVERAGE(O34,S34,W34)&lt;=1.6),1,IF(AND(AVERAGE(O34,S34,W34)&gt;1.6,AVERAGE(O34,S34,W34)&lt;=2.6),2,IF(AND(AVERAGE(O34,S34,W34)&gt;2.6,AVERAGE(O34,S34,W34)&lt;=3),3)))),"")</f>
        <v/>
      </c>
      <c r="AS34" s="125" t="str">
        <f t="shared" ref="AS34:AS47" si="27">IF($C34=AS$6,IF(SUM(O34,S34,W34)=0,"",IF(AND(AVERAGE(O34,S34,W34)&gt;=1,AVERAGE(O34,S34,W34)&lt;=1.6),1,IF(AND(AVERAGE(O34,S34,W34)&gt;1.6,AVERAGE(O34,S34,W34)&lt;=2.6),2,IF(AND(AVERAGE(O34,S34,W34)&gt;2.6,AVERAGE(O34,S34,W34)&lt;=3),3)))),"")</f>
        <v/>
      </c>
      <c r="AT34" s="127" t="str">
        <f t="shared" si="17"/>
        <v/>
      </c>
      <c r="AU34" s="125" t="str">
        <f t="shared" ref="AU34:AU47" si="28">IF($C34=AU$6,IF(SUM(AA34)=0,"",IF(AND(AVERAGE(AA34)&gt;=1,AVERAGE(AA34)&lt;=1.6),1,IF(AND(AVERAGE(AA34)&gt;1.6,AVERAGE(AA34)&lt;=2.6),2,IF(AND(AVERAGE(AA34)&gt;2.6,AVERAGE(AA34)&lt;=3),3)))),"")</f>
        <v/>
      </c>
      <c r="AV34" s="125" t="str">
        <f t="shared" ref="AV34:AV47" si="29">IF($C34=AV$6,IF(SUM(AA34)=0,"",IF(AND(AVERAGE(AA34)&gt;=1,AVERAGE(AA34)&lt;=1.6),1,IF(AND(AVERAGE(AA34)&gt;1.6,AVERAGE(AA34)&lt;=2.6),2,IF(AND(AVERAGE(AA34)&gt;2.6,AVERAGE(AA34)&lt;=3),3)))),"")</f>
        <v/>
      </c>
      <c r="AW34" s="146"/>
      <c r="AX34" s="146"/>
    </row>
    <row r="35" spans="1:50" ht="45" customHeight="1">
      <c r="A35" s="120">
        <f>'MAKLUMAT MURID'!A40</f>
        <v>28</v>
      </c>
      <c r="B35" s="223">
        <f>VLOOKUP(A35,'MAKLUMAT MURID'!$A$13:$I$52,2,FALSE)</f>
        <v>0</v>
      </c>
      <c r="C35" s="120" t="str">
        <f>VLOOKUP(A35,'MAKLUMAT MURID'!$A$13:$I$52,6,FALSE)</f>
        <v/>
      </c>
      <c r="D35" s="120">
        <f>VLOOKUP(A35,'MAKLUMAT MURID'!$A$13:$I$52,5,FALSE)</f>
        <v>0</v>
      </c>
      <c r="E35" s="38"/>
      <c r="F35" s="134"/>
      <c r="G35" s="38"/>
      <c r="H35" s="134"/>
      <c r="I35" s="38"/>
      <c r="J35" s="134"/>
      <c r="K35" s="38"/>
      <c r="L35" s="134"/>
      <c r="M35" s="38"/>
      <c r="N35" s="134"/>
      <c r="O35" s="38"/>
      <c r="P35" s="134"/>
      <c r="Q35" s="38"/>
      <c r="R35" s="134"/>
      <c r="S35" s="38"/>
      <c r="T35" s="134"/>
      <c r="U35" s="38"/>
      <c r="V35" s="134"/>
      <c r="W35" s="38"/>
      <c r="X35" s="134"/>
      <c r="Y35" s="38"/>
      <c r="Z35" s="134"/>
      <c r="AA35" s="38"/>
      <c r="AB35" s="134"/>
      <c r="AC35" s="127" t="str">
        <f t="shared" si="18"/>
        <v/>
      </c>
      <c r="AD35" s="125" t="str">
        <f t="shared" si="19"/>
        <v/>
      </c>
      <c r="AE35" s="125" t="str">
        <f t="shared" si="20"/>
        <v/>
      </c>
      <c r="AF35" s="127" t="str">
        <f t="shared" si="21"/>
        <v/>
      </c>
      <c r="AG35" s="125" t="str">
        <f t="shared" si="22"/>
        <v/>
      </c>
      <c r="AH35" s="125" t="str">
        <f t="shared" si="23"/>
        <v/>
      </c>
      <c r="AI35" s="127" t="str">
        <f t="shared" si="12"/>
        <v/>
      </c>
      <c r="AJ35" s="125" t="str">
        <f t="shared" si="13"/>
        <v/>
      </c>
      <c r="AK35" s="125" t="str">
        <f t="shared" si="14"/>
        <v/>
      </c>
      <c r="AL35" s="146"/>
      <c r="AM35" s="146"/>
      <c r="AN35" s="127" t="str">
        <f t="shared" si="15"/>
        <v/>
      </c>
      <c r="AO35" s="125" t="str">
        <f t="shared" si="24"/>
        <v/>
      </c>
      <c r="AP35" s="125" t="str">
        <f t="shared" si="25"/>
        <v/>
      </c>
      <c r="AQ35" s="127" t="str">
        <f t="shared" si="16"/>
        <v/>
      </c>
      <c r="AR35" s="125" t="str">
        <f t="shared" si="26"/>
        <v/>
      </c>
      <c r="AS35" s="125" t="str">
        <f t="shared" si="27"/>
        <v/>
      </c>
      <c r="AT35" s="127" t="str">
        <f t="shared" si="17"/>
        <v/>
      </c>
      <c r="AU35" s="125" t="str">
        <f t="shared" si="28"/>
        <v/>
      </c>
      <c r="AV35" s="125" t="str">
        <f t="shared" si="29"/>
        <v/>
      </c>
      <c r="AW35" s="146"/>
      <c r="AX35" s="146"/>
    </row>
    <row r="36" spans="1:50" ht="45" customHeight="1">
      <c r="A36" s="120">
        <f>'MAKLUMAT MURID'!A41</f>
        <v>29</v>
      </c>
      <c r="B36" s="223">
        <f>VLOOKUP(A36,'MAKLUMAT MURID'!$A$13:$I$52,2,FALSE)</f>
        <v>0</v>
      </c>
      <c r="C36" s="120" t="str">
        <f>VLOOKUP(A36,'MAKLUMAT MURID'!$A$13:$I$52,6,FALSE)</f>
        <v/>
      </c>
      <c r="D36" s="120">
        <f>VLOOKUP(A36,'MAKLUMAT MURID'!$A$13:$I$52,5,FALSE)</f>
        <v>0</v>
      </c>
      <c r="E36" s="38"/>
      <c r="F36" s="134"/>
      <c r="G36" s="38"/>
      <c r="H36" s="134"/>
      <c r="I36" s="38"/>
      <c r="J36" s="134"/>
      <c r="K36" s="38"/>
      <c r="L36" s="134"/>
      <c r="M36" s="38"/>
      <c r="N36" s="134"/>
      <c r="O36" s="38"/>
      <c r="P36" s="134"/>
      <c r="Q36" s="38"/>
      <c r="R36" s="134"/>
      <c r="S36" s="38"/>
      <c r="T36" s="134"/>
      <c r="U36" s="38"/>
      <c r="V36" s="134"/>
      <c r="W36" s="38"/>
      <c r="X36" s="134"/>
      <c r="Y36" s="38"/>
      <c r="Z36" s="134"/>
      <c r="AA36" s="38"/>
      <c r="AB36" s="134"/>
      <c r="AC36" s="127" t="str">
        <f t="shared" si="18"/>
        <v/>
      </c>
      <c r="AD36" s="125" t="str">
        <f t="shared" si="19"/>
        <v/>
      </c>
      <c r="AE36" s="125" t="str">
        <f t="shared" si="20"/>
        <v/>
      </c>
      <c r="AF36" s="127" t="str">
        <f t="shared" si="21"/>
        <v/>
      </c>
      <c r="AG36" s="125" t="str">
        <f t="shared" si="22"/>
        <v/>
      </c>
      <c r="AH36" s="125" t="str">
        <f t="shared" si="23"/>
        <v/>
      </c>
      <c r="AI36" s="127" t="str">
        <f t="shared" si="12"/>
        <v/>
      </c>
      <c r="AJ36" s="125" t="str">
        <f t="shared" si="13"/>
        <v/>
      </c>
      <c r="AK36" s="125" t="str">
        <f t="shared" si="14"/>
        <v/>
      </c>
      <c r="AL36" s="146"/>
      <c r="AM36" s="146"/>
      <c r="AN36" s="127" t="str">
        <f t="shared" si="15"/>
        <v/>
      </c>
      <c r="AO36" s="125" t="str">
        <f t="shared" si="24"/>
        <v/>
      </c>
      <c r="AP36" s="125" t="str">
        <f t="shared" si="25"/>
        <v/>
      </c>
      <c r="AQ36" s="127" t="str">
        <f t="shared" si="16"/>
        <v/>
      </c>
      <c r="AR36" s="125" t="str">
        <f t="shared" si="26"/>
        <v/>
      </c>
      <c r="AS36" s="125" t="str">
        <f t="shared" si="27"/>
        <v/>
      </c>
      <c r="AT36" s="127" t="str">
        <f t="shared" si="17"/>
        <v/>
      </c>
      <c r="AU36" s="125" t="str">
        <f t="shared" si="28"/>
        <v/>
      </c>
      <c r="AV36" s="125" t="str">
        <f t="shared" si="29"/>
        <v/>
      </c>
      <c r="AW36" s="146"/>
      <c r="AX36" s="146"/>
    </row>
    <row r="37" spans="1:50" ht="45" customHeight="1">
      <c r="A37" s="120">
        <f>'MAKLUMAT MURID'!A42</f>
        <v>30</v>
      </c>
      <c r="B37" s="223">
        <f>VLOOKUP(A37,'MAKLUMAT MURID'!$A$13:$I$52,2,FALSE)</f>
        <v>0</v>
      </c>
      <c r="C37" s="120" t="str">
        <f>VLOOKUP(A37,'MAKLUMAT MURID'!$A$13:$I$52,6,FALSE)</f>
        <v/>
      </c>
      <c r="D37" s="120">
        <f>VLOOKUP(A37,'MAKLUMAT MURID'!$A$13:$I$52,5,FALSE)</f>
        <v>0</v>
      </c>
      <c r="E37" s="38"/>
      <c r="F37" s="134"/>
      <c r="G37" s="38"/>
      <c r="H37" s="134"/>
      <c r="I37" s="38"/>
      <c r="J37" s="134"/>
      <c r="K37" s="38"/>
      <c r="L37" s="134"/>
      <c r="M37" s="38"/>
      <c r="N37" s="134"/>
      <c r="O37" s="38"/>
      <c r="P37" s="134"/>
      <c r="Q37" s="38"/>
      <c r="R37" s="134"/>
      <c r="S37" s="38"/>
      <c r="T37" s="134"/>
      <c r="U37" s="38"/>
      <c r="V37" s="134"/>
      <c r="W37" s="38"/>
      <c r="X37" s="134"/>
      <c r="Y37" s="38"/>
      <c r="Z37" s="134"/>
      <c r="AA37" s="38"/>
      <c r="AB37" s="134"/>
      <c r="AC37" s="127" t="str">
        <f t="shared" si="18"/>
        <v/>
      </c>
      <c r="AD37" s="125" t="str">
        <f t="shared" si="19"/>
        <v/>
      </c>
      <c r="AE37" s="125" t="str">
        <f t="shared" si="20"/>
        <v/>
      </c>
      <c r="AF37" s="127" t="str">
        <f t="shared" si="21"/>
        <v/>
      </c>
      <c r="AG37" s="125" t="str">
        <f t="shared" si="22"/>
        <v/>
      </c>
      <c r="AH37" s="125" t="str">
        <f t="shared" si="23"/>
        <v/>
      </c>
      <c r="AI37" s="127" t="str">
        <f t="shared" si="12"/>
        <v/>
      </c>
      <c r="AJ37" s="125" t="str">
        <f t="shared" si="13"/>
        <v/>
      </c>
      <c r="AK37" s="125" t="str">
        <f t="shared" si="14"/>
        <v/>
      </c>
      <c r="AL37" s="146"/>
      <c r="AM37" s="146"/>
      <c r="AN37" s="127" t="str">
        <f t="shared" si="15"/>
        <v/>
      </c>
      <c r="AO37" s="125" t="str">
        <f t="shared" si="24"/>
        <v/>
      </c>
      <c r="AP37" s="125" t="str">
        <f t="shared" si="25"/>
        <v/>
      </c>
      <c r="AQ37" s="127" t="str">
        <f t="shared" si="16"/>
        <v/>
      </c>
      <c r="AR37" s="125" t="str">
        <f t="shared" si="26"/>
        <v/>
      </c>
      <c r="AS37" s="125" t="str">
        <f t="shared" si="27"/>
        <v/>
      </c>
      <c r="AT37" s="127" t="str">
        <f t="shared" si="17"/>
        <v/>
      </c>
      <c r="AU37" s="125" t="str">
        <f t="shared" si="28"/>
        <v/>
      </c>
      <c r="AV37" s="125" t="str">
        <f t="shared" si="29"/>
        <v/>
      </c>
      <c r="AW37" s="146"/>
      <c r="AX37" s="146"/>
    </row>
    <row r="38" spans="1:50" ht="45" customHeight="1">
      <c r="A38" s="120">
        <f>'MAKLUMAT MURID'!A43</f>
        <v>31</v>
      </c>
      <c r="B38" s="223">
        <f>VLOOKUP(A38,'MAKLUMAT MURID'!$A$13:$I$52,2,FALSE)</f>
        <v>0</v>
      </c>
      <c r="C38" s="120" t="str">
        <f>VLOOKUP(A38,'MAKLUMAT MURID'!$A$13:$I$52,6,FALSE)</f>
        <v/>
      </c>
      <c r="D38" s="120">
        <f>VLOOKUP(A38,'MAKLUMAT MURID'!$A$13:$I$52,5,FALSE)</f>
        <v>0</v>
      </c>
      <c r="E38" s="38"/>
      <c r="F38" s="134"/>
      <c r="G38" s="38"/>
      <c r="H38" s="134"/>
      <c r="I38" s="38"/>
      <c r="J38" s="134"/>
      <c r="K38" s="38"/>
      <c r="L38" s="134"/>
      <c r="M38" s="38"/>
      <c r="N38" s="134"/>
      <c r="O38" s="38"/>
      <c r="P38" s="134"/>
      <c r="Q38" s="38"/>
      <c r="R38" s="134"/>
      <c r="S38" s="38"/>
      <c r="T38" s="134"/>
      <c r="U38" s="38"/>
      <c r="V38" s="134"/>
      <c r="W38" s="38"/>
      <c r="X38" s="134"/>
      <c r="Y38" s="38"/>
      <c r="Z38" s="134"/>
      <c r="AA38" s="38"/>
      <c r="AB38" s="134"/>
      <c r="AC38" s="127" t="str">
        <f t="shared" si="18"/>
        <v/>
      </c>
      <c r="AD38" s="125" t="str">
        <f t="shared" si="19"/>
        <v/>
      </c>
      <c r="AE38" s="125" t="str">
        <f t="shared" si="20"/>
        <v/>
      </c>
      <c r="AF38" s="127" t="str">
        <f t="shared" si="21"/>
        <v/>
      </c>
      <c r="AG38" s="125" t="str">
        <f t="shared" si="22"/>
        <v/>
      </c>
      <c r="AH38" s="125" t="str">
        <f t="shared" si="23"/>
        <v/>
      </c>
      <c r="AI38" s="127" t="str">
        <f t="shared" si="12"/>
        <v/>
      </c>
      <c r="AJ38" s="125" t="str">
        <f t="shared" si="13"/>
        <v/>
      </c>
      <c r="AK38" s="125" t="str">
        <f t="shared" si="14"/>
        <v/>
      </c>
      <c r="AL38" s="146"/>
      <c r="AM38" s="146"/>
      <c r="AN38" s="127" t="str">
        <f t="shared" si="15"/>
        <v/>
      </c>
      <c r="AO38" s="125" t="str">
        <f t="shared" si="24"/>
        <v/>
      </c>
      <c r="AP38" s="125" t="str">
        <f t="shared" si="25"/>
        <v/>
      </c>
      <c r="AQ38" s="127" t="str">
        <f t="shared" si="16"/>
        <v/>
      </c>
      <c r="AR38" s="125" t="str">
        <f t="shared" si="26"/>
        <v/>
      </c>
      <c r="AS38" s="125" t="str">
        <f t="shared" si="27"/>
        <v/>
      </c>
      <c r="AT38" s="127" t="str">
        <f t="shared" si="17"/>
        <v/>
      </c>
      <c r="AU38" s="125" t="str">
        <f t="shared" si="28"/>
        <v/>
      </c>
      <c r="AV38" s="125" t="str">
        <f t="shared" si="29"/>
        <v/>
      </c>
      <c r="AW38" s="146"/>
      <c r="AX38" s="146"/>
    </row>
    <row r="39" spans="1:50" ht="45" customHeight="1">
      <c r="A39" s="120">
        <f>'MAKLUMAT MURID'!A44</f>
        <v>32</v>
      </c>
      <c r="B39" s="223">
        <f>VLOOKUP(A39,'MAKLUMAT MURID'!$A$13:$I$52,2,FALSE)</f>
        <v>0</v>
      </c>
      <c r="C39" s="120" t="str">
        <f>VLOOKUP(A39,'MAKLUMAT MURID'!$A$13:$I$52,6,FALSE)</f>
        <v/>
      </c>
      <c r="D39" s="120">
        <f>VLOOKUP(A39,'MAKLUMAT MURID'!$A$13:$I$52,5,FALSE)</f>
        <v>0</v>
      </c>
      <c r="E39" s="38"/>
      <c r="F39" s="134"/>
      <c r="G39" s="38"/>
      <c r="H39" s="134"/>
      <c r="I39" s="38"/>
      <c r="J39" s="134"/>
      <c r="K39" s="38"/>
      <c r="L39" s="134"/>
      <c r="M39" s="38"/>
      <c r="N39" s="134"/>
      <c r="O39" s="38"/>
      <c r="P39" s="134"/>
      <c r="Q39" s="38"/>
      <c r="R39" s="134"/>
      <c r="S39" s="38"/>
      <c r="T39" s="134"/>
      <c r="U39" s="38"/>
      <c r="V39" s="134"/>
      <c r="W39" s="38"/>
      <c r="X39" s="134"/>
      <c r="Y39" s="38"/>
      <c r="Z39" s="134"/>
      <c r="AA39" s="38"/>
      <c r="AB39" s="134"/>
      <c r="AC39" s="127" t="str">
        <f t="shared" si="18"/>
        <v/>
      </c>
      <c r="AD39" s="125" t="str">
        <f t="shared" si="19"/>
        <v/>
      </c>
      <c r="AE39" s="125" t="str">
        <f t="shared" si="20"/>
        <v/>
      </c>
      <c r="AF39" s="127" t="str">
        <f t="shared" si="21"/>
        <v/>
      </c>
      <c r="AG39" s="125" t="str">
        <f t="shared" si="22"/>
        <v/>
      </c>
      <c r="AH39" s="125" t="str">
        <f t="shared" si="23"/>
        <v/>
      </c>
      <c r="AI39" s="127" t="str">
        <f t="shared" si="12"/>
        <v/>
      </c>
      <c r="AJ39" s="125" t="str">
        <f t="shared" si="13"/>
        <v/>
      </c>
      <c r="AK39" s="125" t="str">
        <f t="shared" si="14"/>
        <v/>
      </c>
      <c r="AL39" s="146"/>
      <c r="AM39" s="146"/>
      <c r="AN39" s="127" t="str">
        <f t="shared" si="15"/>
        <v/>
      </c>
      <c r="AO39" s="125" t="str">
        <f t="shared" si="24"/>
        <v/>
      </c>
      <c r="AP39" s="125" t="str">
        <f t="shared" si="25"/>
        <v/>
      </c>
      <c r="AQ39" s="127" t="str">
        <f t="shared" si="16"/>
        <v/>
      </c>
      <c r="AR39" s="125" t="str">
        <f t="shared" si="26"/>
        <v/>
      </c>
      <c r="AS39" s="125" t="str">
        <f t="shared" si="27"/>
        <v/>
      </c>
      <c r="AT39" s="127" t="str">
        <f t="shared" si="17"/>
        <v/>
      </c>
      <c r="AU39" s="125" t="str">
        <f t="shared" si="28"/>
        <v/>
      </c>
      <c r="AV39" s="125" t="str">
        <f t="shared" si="29"/>
        <v/>
      </c>
      <c r="AW39" s="146"/>
      <c r="AX39" s="146"/>
    </row>
    <row r="40" spans="1:50" ht="45" customHeight="1">
      <c r="A40" s="120">
        <f>'MAKLUMAT MURID'!A45</f>
        <v>33</v>
      </c>
      <c r="B40" s="223">
        <f>VLOOKUP(A40,'MAKLUMAT MURID'!$A$13:$I$52,2,FALSE)</f>
        <v>0</v>
      </c>
      <c r="C40" s="120" t="str">
        <f>VLOOKUP(A40,'MAKLUMAT MURID'!$A$13:$I$52,6,FALSE)</f>
        <v/>
      </c>
      <c r="D40" s="120">
        <f>VLOOKUP(A40,'MAKLUMAT MURID'!$A$13:$I$52,5,FALSE)</f>
        <v>0</v>
      </c>
      <c r="E40" s="38"/>
      <c r="F40" s="134"/>
      <c r="G40" s="38"/>
      <c r="H40" s="134"/>
      <c r="I40" s="38"/>
      <c r="J40" s="134"/>
      <c r="K40" s="38"/>
      <c r="L40" s="134"/>
      <c r="M40" s="38"/>
      <c r="N40" s="134"/>
      <c r="O40" s="38"/>
      <c r="P40" s="134"/>
      <c r="Q40" s="38"/>
      <c r="R40" s="134"/>
      <c r="S40" s="38"/>
      <c r="T40" s="134"/>
      <c r="U40" s="38"/>
      <c r="V40" s="134"/>
      <c r="W40" s="38"/>
      <c r="X40" s="134"/>
      <c r="Y40" s="38"/>
      <c r="Z40" s="134"/>
      <c r="AA40" s="38"/>
      <c r="AB40" s="134"/>
      <c r="AC40" s="127" t="str">
        <f t="shared" si="18"/>
        <v/>
      </c>
      <c r="AD40" s="125" t="str">
        <f t="shared" si="19"/>
        <v/>
      </c>
      <c r="AE40" s="125" t="str">
        <f t="shared" si="20"/>
        <v/>
      </c>
      <c r="AF40" s="127" t="str">
        <f t="shared" si="21"/>
        <v/>
      </c>
      <c r="AG40" s="125" t="str">
        <f t="shared" si="22"/>
        <v/>
      </c>
      <c r="AH40" s="125" t="str">
        <f t="shared" si="23"/>
        <v/>
      </c>
      <c r="AI40" s="127" t="str">
        <f t="shared" si="12"/>
        <v/>
      </c>
      <c r="AJ40" s="125" t="str">
        <f t="shared" si="13"/>
        <v/>
      </c>
      <c r="AK40" s="125" t="str">
        <f t="shared" si="14"/>
        <v/>
      </c>
      <c r="AL40" s="146"/>
      <c r="AM40" s="146"/>
      <c r="AN40" s="127" t="str">
        <f t="shared" si="15"/>
        <v/>
      </c>
      <c r="AO40" s="125" t="str">
        <f t="shared" si="24"/>
        <v/>
      </c>
      <c r="AP40" s="125" t="str">
        <f t="shared" si="25"/>
        <v/>
      </c>
      <c r="AQ40" s="127" t="str">
        <f t="shared" si="16"/>
        <v/>
      </c>
      <c r="AR40" s="125" t="str">
        <f t="shared" si="26"/>
        <v/>
      </c>
      <c r="AS40" s="125" t="str">
        <f t="shared" si="27"/>
        <v/>
      </c>
      <c r="AT40" s="127" t="str">
        <f t="shared" si="17"/>
        <v/>
      </c>
      <c r="AU40" s="125" t="str">
        <f t="shared" si="28"/>
        <v/>
      </c>
      <c r="AV40" s="125" t="str">
        <f t="shared" si="29"/>
        <v/>
      </c>
      <c r="AW40" s="146"/>
      <c r="AX40" s="146"/>
    </row>
    <row r="41" spans="1:50" ht="45" customHeight="1">
      <c r="A41" s="120">
        <f>'MAKLUMAT MURID'!A46</f>
        <v>34</v>
      </c>
      <c r="B41" s="223">
        <f>VLOOKUP(A41,'MAKLUMAT MURID'!$A$13:$I$52,2,FALSE)</f>
        <v>0</v>
      </c>
      <c r="C41" s="120" t="str">
        <f>VLOOKUP(A41,'MAKLUMAT MURID'!$A$13:$I$52,6,FALSE)</f>
        <v/>
      </c>
      <c r="D41" s="120">
        <f>VLOOKUP(A41,'MAKLUMAT MURID'!$A$13:$I$52,5,FALSE)</f>
        <v>0</v>
      </c>
      <c r="E41" s="38"/>
      <c r="F41" s="134"/>
      <c r="G41" s="38"/>
      <c r="H41" s="134"/>
      <c r="I41" s="38"/>
      <c r="J41" s="134"/>
      <c r="K41" s="38"/>
      <c r="L41" s="134"/>
      <c r="M41" s="38"/>
      <c r="N41" s="134"/>
      <c r="O41" s="38"/>
      <c r="P41" s="134"/>
      <c r="Q41" s="38"/>
      <c r="R41" s="134"/>
      <c r="S41" s="38"/>
      <c r="T41" s="134"/>
      <c r="U41" s="38"/>
      <c r="V41" s="134"/>
      <c r="W41" s="38"/>
      <c r="X41" s="134"/>
      <c r="Y41" s="38"/>
      <c r="Z41" s="134"/>
      <c r="AA41" s="38"/>
      <c r="AB41" s="134"/>
      <c r="AC41" s="127" t="str">
        <f t="shared" si="18"/>
        <v/>
      </c>
      <c r="AD41" s="125" t="str">
        <f t="shared" si="19"/>
        <v/>
      </c>
      <c r="AE41" s="125" t="str">
        <f t="shared" si="20"/>
        <v/>
      </c>
      <c r="AF41" s="127" t="str">
        <f t="shared" si="21"/>
        <v/>
      </c>
      <c r="AG41" s="125" t="str">
        <f t="shared" si="22"/>
        <v/>
      </c>
      <c r="AH41" s="125" t="str">
        <f t="shared" si="23"/>
        <v/>
      </c>
      <c r="AI41" s="127" t="str">
        <f t="shared" si="12"/>
        <v/>
      </c>
      <c r="AJ41" s="125" t="str">
        <f t="shared" si="13"/>
        <v/>
      </c>
      <c r="AK41" s="125" t="str">
        <f t="shared" si="14"/>
        <v/>
      </c>
      <c r="AL41" s="146"/>
      <c r="AM41" s="146"/>
      <c r="AN41" s="127" t="str">
        <f t="shared" si="15"/>
        <v/>
      </c>
      <c r="AO41" s="125" t="str">
        <f t="shared" si="24"/>
        <v/>
      </c>
      <c r="AP41" s="125" t="str">
        <f t="shared" si="25"/>
        <v/>
      </c>
      <c r="AQ41" s="127" t="str">
        <f t="shared" si="16"/>
        <v/>
      </c>
      <c r="AR41" s="125" t="str">
        <f t="shared" si="26"/>
        <v/>
      </c>
      <c r="AS41" s="125" t="str">
        <f t="shared" si="27"/>
        <v/>
      </c>
      <c r="AT41" s="127" t="str">
        <f t="shared" si="17"/>
        <v/>
      </c>
      <c r="AU41" s="125" t="str">
        <f t="shared" si="28"/>
        <v/>
      </c>
      <c r="AV41" s="125" t="str">
        <f t="shared" si="29"/>
        <v/>
      </c>
      <c r="AW41" s="146"/>
      <c r="AX41" s="146"/>
    </row>
    <row r="42" spans="1:50" ht="45" customHeight="1">
      <c r="A42" s="120">
        <f>'MAKLUMAT MURID'!A47</f>
        <v>35</v>
      </c>
      <c r="B42" s="223">
        <f>VLOOKUP(A42,'MAKLUMAT MURID'!$A$13:$I$52,2,FALSE)</f>
        <v>0</v>
      </c>
      <c r="C42" s="120" t="str">
        <f>VLOOKUP(A42,'MAKLUMAT MURID'!$A$13:$I$52,6,FALSE)</f>
        <v/>
      </c>
      <c r="D42" s="120">
        <f>VLOOKUP(A42,'MAKLUMAT MURID'!$A$13:$I$52,5,FALSE)</f>
        <v>0</v>
      </c>
      <c r="E42" s="38"/>
      <c r="F42" s="134"/>
      <c r="G42" s="38"/>
      <c r="H42" s="134"/>
      <c r="I42" s="38"/>
      <c r="J42" s="134"/>
      <c r="K42" s="38"/>
      <c r="L42" s="134"/>
      <c r="M42" s="38"/>
      <c r="N42" s="134"/>
      <c r="O42" s="38"/>
      <c r="P42" s="134"/>
      <c r="Q42" s="38"/>
      <c r="R42" s="134"/>
      <c r="S42" s="38"/>
      <c r="T42" s="134"/>
      <c r="U42" s="38"/>
      <c r="V42" s="134"/>
      <c r="W42" s="38"/>
      <c r="X42" s="134"/>
      <c r="Y42" s="38"/>
      <c r="Z42" s="134"/>
      <c r="AA42" s="38"/>
      <c r="AB42" s="134"/>
      <c r="AC42" s="127" t="str">
        <f t="shared" si="18"/>
        <v/>
      </c>
      <c r="AD42" s="125" t="str">
        <f t="shared" si="19"/>
        <v/>
      </c>
      <c r="AE42" s="125" t="str">
        <f t="shared" si="20"/>
        <v/>
      </c>
      <c r="AF42" s="127" t="str">
        <f t="shared" si="21"/>
        <v/>
      </c>
      <c r="AG42" s="125" t="str">
        <f t="shared" si="22"/>
        <v/>
      </c>
      <c r="AH42" s="125" t="str">
        <f t="shared" si="23"/>
        <v/>
      </c>
      <c r="AI42" s="127" t="str">
        <f t="shared" si="12"/>
        <v/>
      </c>
      <c r="AJ42" s="125" t="str">
        <f t="shared" si="13"/>
        <v/>
      </c>
      <c r="AK42" s="125" t="str">
        <f t="shared" si="14"/>
        <v/>
      </c>
      <c r="AL42" s="146"/>
      <c r="AM42" s="146"/>
      <c r="AN42" s="127" t="str">
        <f t="shared" si="15"/>
        <v/>
      </c>
      <c r="AO42" s="125" t="str">
        <f t="shared" si="24"/>
        <v/>
      </c>
      <c r="AP42" s="125" t="str">
        <f t="shared" si="25"/>
        <v/>
      </c>
      <c r="AQ42" s="127" t="str">
        <f t="shared" si="16"/>
        <v/>
      </c>
      <c r="AR42" s="125" t="str">
        <f t="shared" si="26"/>
        <v/>
      </c>
      <c r="AS42" s="125" t="str">
        <f t="shared" si="27"/>
        <v/>
      </c>
      <c r="AT42" s="127" t="str">
        <f t="shared" si="17"/>
        <v/>
      </c>
      <c r="AU42" s="125" t="str">
        <f t="shared" si="28"/>
        <v/>
      </c>
      <c r="AV42" s="125" t="str">
        <f t="shared" si="29"/>
        <v/>
      </c>
      <c r="AW42" s="146"/>
      <c r="AX42" s="146"/>
    </row>
    <row r="43" spans="1:50" ht="45" customHeight="1">
      <c r="A43" s="120">
        <f>'MAKLUMAT MURID'!A48</f>
        <v>36</v>
      </c>
      <c r="B43" s="223">
        <f>VLOOKUP(A43,'MAKLUMAT MURID'!$A$13:$I$52,2,FALSE)</f>
        <v>0</v>
      </c>
      <c r="C43" s="120" t="str">
        <f>VLOOKUP(A43,'MAKLUMAT MURID'!$A$13:$I$52,6,FALSE)</f>
        <v/>
      </c>
      <c r="D43" s="120">
        <f>VLOOKUP(A43,'MAKLUMAT MURID'!$A$13:$I$52,5,FALSE)</f>
        <v>0</v>
      </c>
      <c r="E43" s="38"/>
      <c r="F43" s="134"/>
      <c r="G43" s="38"/>
      <c r="H43" s="134"/>
      <c r="I43" s="38"/>
      <c r="J43" s="134"/>
      <c r="K43" s="38"/>
      <c r="L43" s="134"/>
      <c r="M43" s="38"/>
      <c r="N43" s="134"/>
      <c r="O43" s="38"/>
      <c r="P43" s="134"/>
      <c r="Q43" s="38"/>
      <c r="R43" s="134"/>
      <c r="S43" s="38"/>
      <c r="T43" s="134"/>
      <c r="U43" s="38"/>
      <c r="V43" s="134"/>
      <c r="W43" s="38"/>
      <c r="X43" s="134"/>
      <c r="Y43" s="38"/>
      <c r="Z43" s="134"/>
      <c r="AA43" s="38"/>
      <c r="AB43" s="134"/>
      <c r="AC43" s="127" t="str">
        <f t="shared" si="18"/>
        <v/>
      </c>
      <c r="AD43" s="125" t="str">
        <f t="shared" si="19"/>
        <v/>
      </c>
      <c r="AE43" s="125" t="str">
        <f t="shared" si="20"/>
        <v/>
      </c>
      <c r="AF43" s="127" t="str">
        <f t="shared" si="21"/>
        <v/>
      </c>
      <c r="AG43" s="125" t="str">
        <f t="shared" si="22"/>
        <v/>
      </c>
      <c r="AH43" s="125" t="str">
        <f t="shared" si="23"/>
        <v/>
      </c>
      <c r="AI43" s="127" t="str">
        <f t="shared" si="12"/>
        <v/>
      </c>
      <c r="AJ43" s="125" t="str">
        <f t="shared" si="13"/>
        <v/>
      </c>
      <c r="AK43" s="125" t="str">
        <f t="shared" si="14"/>
        <v/>
      </c>
      <c r="AL43" s="146"/>
      <c r="AM43" s="146"/>
      <c r="AN43" s="127" t="str">
        <f t="shared" si="15"/>
        <v/>
      </c>
      <c r="AO43" s="125" t="str">
        <f t="shared" si="24"/>
        <v/>
      </c>
      <c r="AP43" s="125" t="str">
        <f t="shared" si="25"/>
        <v/>
      </c>
      <c r="AQ43" s="127" t="str">
        <f t="shared" si="16"/>
        <v/>
      </c>
      <c r="AR43" s="125" t="str">
        <f t="shared" si="26"/>
        <v/>
      </c>
      <c r="AS43" s="125" t="str">
        <f t="shared" si="27"/>
        <v/>
      </c>
      <c r="AT43" s="127" t="str">
        <f t="shared" si="17"/>
        <v/>
      </c>
      <c r="AU43" s="125" t="str">
        <f t="shared" si="28"/>
        <v/>
      </c>
      <c r="AV43" s="125" t="str">
        <f t="shared" si="29"/>
        <v/>
      </c>
      <c r="AW43" s="146"/>
      <c r="AX43" s="146"/>
    </row>
    <row r="44" spans="1:50" ht="45" customHeight="1">
      <c r="A44" s="120">
        <f>'MAKLUMAT MURID'!A49</f>
        <v>37</v>
      </c>
      <c r="B44" s="223">
        <f>VLOOKUP(A44,'MAKLUMAT MURID'!$A$13:$I$52,2,FALSE)</f>
        <v>0</v>
      </c>
      <c r="C44" s="120" t="str">
        <f>VLOOKUP(A44,'MAKLUMAT MURID'!$A$13:$I$52,6,FALSE)</f>
        <v/>
      </c>
      <c r="D44" s="120">
        <f>VLOOKUP(A44,'MAKLUMAT MURID'!$A$13:$I$52,5,FALSE)</f>
        <v>0</v>
      </c>
      <c r="E44" s="38"/>
      <c r="F44" s="134"/>
      <c r="G44" s="38"/>
      <c r="H44" s="134"/>
      <c r="I44" s="38"/>
      <c r="J44" s="134"/>
      <c r="K44" s="38"/>
      <c r="L44" s="134"/>
      <c r="M44" s="38"/>
      <c r="N44" s="134"/>
      <c r="O44" s="38"/>
      <c r="P44" s="134"/>
      <c r="Q44" s="38"/>
      <c r="R44" s="134"/>
      <c r="S44" s="38"/>
      <c r="T44" s="134"/>
      <c r="U44" s="38"/>
      <c r="V44" s="134"/>
      <c r="W44" s="38"/>
      <c r="X44" s="134"/>
      <c r="Y44" s="38"/>
      <c r="Z44" s="134"/>
      <c r="AA44" s="38"/>
      <c r="AB44" s="134"/>
      <c r="AC44" s="127" t="str">
        <f t="shared" si="18"/>
        <v/>
      </c>
      <c r="AD44" s="125" t="str">
        <f t="shared" si="19"/>
        <v/>
      </c>
      <c r="AE44" s="125" t="str">
        <f t="shared" si="20"/>
        <v/>
      </c>
      <c r="AF44" s="127" t="str">
        <f t="shared" si="21"/>
        <v/>
      </c>
      <c r="AG44" s="125" t="str">
        <f t="shared" si="22"/>
        <v/>
      </c>
      <c r="AH44" s="125" t="str">
        <f t="shared" si="23"/>
        <v/>
      </c>
      <c r="AI44" s="127" t="str">
        <f t="shared" si="12"/>
        <v/>
      </c>
      <c r="AJ44" s="125" t="str">
        <f t="shared" si="13"/>
        <v/>
      </c>
      <c r="AK44" s="125" t="str">
        <f t="shared" si="14"/>
        <v/>
      </c>
      <c r="AL44" s="146"/>
      <c r="AM44" s="146"/>
      <c r="AN44" s="127" t="str">
        <f t="shared" si="15"/>
        <v/>
      </c>
      <c r="AO44" s="125" t="str">
        <f t="shared" si="24"/>
        <v/>
      </c>
      <c r="AP44" s="125" t="str">
        <f t="shared" si="25"/>
        <v/>
      </c>
      <c r="AQ44" s="127" t="str">
        <f t="shared" si="16"/>
        <v/>
      </c>
      <c r="AR44" s="125" t="str">
        <f t="shared" si="26"/>
        <v/>
      </c>
      <c r="AS44" s="125" t="str">
        <f t="shared" si="27"/>
        <v/>
      </c>
      <c r="AT44" s="127" t="str">
        <f t="shared" si="17"/>
        <v/>
      </c>
      <c r="AU44" s="125" t="str">
        <f t="shared" si="28"/>
        <v/>
      </c>
      <c r="AV44" s="125" t="str">
        <f t="shared" si="29"/>
        <v/>
      </c>
      <c r="AW44" s="146"/>
      <c r="AX44" s="146"/>
    </row>
    <row r="45" spans="1:50" ht="45" customHeight="1">
      <c r="A45" s="120">
        <f>'MAKLUMAT MURID'!A50</f>
        <v>38</v>
      </c>
      <c r="B45" s="223">
        <f>VLOOKUP(A45,'MAKLUMAT MURID'!$A$13:$I$52,2,FALSE)</f>
        <v>0</v>
      </c>
      <c r="C45" s="120" t="str">
        <f>VLOOKUP(A45,'MAKLUMAT MURID'!$A$13:$I$52,6,FALSE)</f>
        <v/>
      </c>
      <c r="D45" s="120">
        <f>VLOOKUP(A45,'MAKLUMAT MURID'!$A$13:$I$52,5,FALSE)</f>
        <v>0</v>
      </c>
      <c r="E45" s="38"/>
      <c r="F45" s="134"/>
      <c r="G45" s="38"/>
      <c r="H45" s="134"/>
      <c r="I45" s="38"/>
      <c r="J45" s="134"/>
      <c r="K45" s="38"/>
      <c r="L45" s="134"/>
      <c r="M45" s="38"/>
      <c r="N45" s="134"/>
      <c r="O45" s="38"/>
      <c r="P45" s="134"/>
      <c r="Q45" s="38"/>
      <c r="R45" s="134"/>
      <c r="S45" s="38"/>
      <c r="T45" s="134"/>
      <c r="U45" s="38"/>
      <c r="V45" s="134"/>
      <c r="W45" s="38"/>
      <c r="X45" s="134"/>
      <c r="Y45" s="38"/>
      <c r="Z45" s="134"/>
      <c r="AA45" s="38"/>
      <c r="AB45" s="134"/>
      <c r="AC45" s="127" t="str">
        <f t="shared" si="18"/>
        <v/>
      </c>
      <c r="AD45" s="125" t="str">
        <f t="shared" si="19"/>
        <v/>
      </c>
      <c r="AE45" s="125" t="str">
        <f t="shared" si="20"/>
        <v/>
      </c>
      <c r="AF45" s="127" t="str">
        <f t="shared" si="21"/>
        <v/>
      </c>
      <c r="AG45" s="125" t="str">
        <f t="shared" si="22"/>
        <v/>
      </c>
      <c r="AH45" s="125" t="str">
        <f t="shared" si="23"/>
        <v/>
      </c>
      <c r="AI45" s="127" t="str">
        <f t="shared" si="12"/>
        <v/>
      </c>
      <c r="AJ45" s="125" t="str">
        <f t="shared" si="13"/>
        <v/>
      </c>
      <c r="AK45" s="125" t="str">
        <f t="shared" si="14"/>
        <v/>
      </c>
      <c r="AL45" s="146"/>
      <c r="AM45" s="146"/>
      <c r="AN45" s="127" t="str">
        <f t="shared" si="15"/>
        <v/>
      </c>
      <c r="AO45" s="125" t="str">
        <f t="shared" si="24"/>
        <v/>
      </c>
      <c r="AP45" s="125" t="str">
        <f t="shared" si="25"/>
        <v/>
      </c>
      <c r="AQ45" s="127" t="str">
        <f t="shared" si="16"/>
        <v/>
      </c>
      <c r="AR45" s="125" t="str">
        <f t="shared" si="26"/>
        <v/>
      </c>
      <c r="AS45" s="125" t="str">
        <f t="shared" si="27"/>
        <v/>
      </c>
      <c r="AT45" s="127" t="str">
        <f t="shared" si="17"/>
        <v/>
      </c>
      <c r="AU45" s="125" t="str">
        <f t="shared" si="28"/>
        <v/>
      </c>
      <c r="AV45" s="125" t="str">
        <f t="shared" si="29"/>
        <v/>
      </c>
      <c r="AW45" s="146"/>
      <c r="AX45" s="146"/>
    </row>
    <row r="46" spans="1:50" ht="45" customHeight="1">
      <c r="A46" s="120">
        <f>'MAKLUMAT MURID'!A51</f>
        <v>39</v>
      </c>
      <c r="B46" s="223">
        <f>VLOOKUP(A46,'MAKLUMAT MURID'!$A$13:$I$52,2,FALSE)</f>
        <v>0</v>
      </c>
      <c r="C46" s="120" t="str">
        <f>VLOOKUP(A46,'MAKLUMAT MURID'!$A$13:$I$52,6,FALSE)</f>
        <v/>
      </c>
      <c r="D46" s="120">
        <f>VLOOKUP(A46,'MAKLUMAT MURID'!$A$13:$I$52,5,FALSE)</f>
        <v>0</v>
      </c>
      <c r="E46" s="38"/>
      <c r="F46" s="134"/>
      <c r="G46" s="38"/>
      <c r="H46" s="134"/>
      <c r="I46" s="38"/>
      <c r="J46" s="134"/>
      <c r="K46" s="38"/>
      <c r="L46" s="134"/>
      <c r="M46" s="38"/>
      <c r="N46" s="134"/>
      <c r="O46" s="38"/>
      <c r="P46" s="134"/>
      <c r="Q46" s="38"/>
      <c r="R46" s="134"/>
      <c r="S46" s="38"/>
      <c r="T46" s="134"/>
      <c r="U46" s="38"/>
      <c r="V46" s="134"/>
      <c r="W46" s="38"/>
      <c r="X46" s="134"/>
      <c r="Y46" s="38"/>
      <c r="Z46" s="134"/>
      <c r="AA46" s="38"/>
      <c r="AB46" s="134"/>
      <c r="AC46" s="127" t="str">
        <f t="shared" si="18"/>
        <v/>
      </c>
      <c r="AD46" s="125" t="str">
        <f t="shared" si="19"/>
        <v/>
      </c>
      <c r="AE46" s="125" t="str">
        <f t="shared" si="20"/>
        <v/>
      </c>
      <c r="AF46" s="127" t="str">
        <f t="shared" si="21"/>
        <v/>
      </c>
      <c r="AG46" s="125" t="str">
        <f t="shared" si="22"/>
        <v/>
      </c>
      <c r="AH46" s="125" t="str">
        <f t="shared" si="23"/>
        <v/>
      </c>
      <c r="AI46" s="127" t="str">
        <f t="shared" si="12"/>
        <v/>
      </c>
      <c r="AJ46" s="125" t="str">
        <f t="shared" si="13"/>
        <v/>
      </c>
      <c r="AK46" s="125" t="str">
        <f t="shared" si="14"/>
        <v/>
      </c>
      <c r="AL46" s="146"/>
      <c r="AM46" s="146"/>
      <c r="AN46" s="127" t="str">
        <f t="shared" si="15"/>
        <v/>
      </c>
      <c r="AO46" s="125" t="str">
        <f t="shared" si="24"/>
        <v/>
      </c>
      <c r="AP46" s="125" t="str">
        <f t="shared" si="25"/>
        <v/>
      </c>
      <c r="AQ46" s="127" t="str">
        <f t="shared" si="16"/>
        <v/>
      </c>
      <c r="AR46" s="125" t="str">
        <f t="shared" si="26"/>
        <v/>
      </c>
      <c r="AS46" s="125" t="str">
        <f t="shared" si="27"/>
        <v/>
      </c>
      <c r="AT46" s="127" t="str">
        <f t="shared" si="17"/>
        <v/>
      </c>
      <c r="AU46" s="125" t="str">
        <f t="shared" si="28"/>
        <v/>
      </c>
      <c r="AV46" s="125" t="str">
        <f t="shared" si="29"/>
        <v/>
      </c>
      <c r="AW46" s="146"/>
      <c r="AX46" s="146"/>
    </row>
    <row r="47" spans="1:50" ht="45" customHeight="1">
      <c r="A47" s="120">
        <f>'MAKLUMAT MURID'!A52</f>
        <v>40</v>
      </c>
      <c r="B47" s="223">
        <f>VLOOKUP(A47,'MAKLUMAT MURID'!$A$13:$I$52,2,FALSE)</f>
        <v>0</v>
      </c>
      <c r="C47" s="120" t="str">
        <f>VLOOKUP(A47,'MAKLUMAT MURID'!$A$13:$I$52,6,FALSE)</f>
        <v/>
      </c>
      <c r="D47" s="120">
        <f>VLOOKUP(A47,'MAKLUMAT MURID'!$A$13:$I$52,5,FALSE)</f>
        <v>0</v>
      </c>
      <c r="E47" s="38"/>
      <c r="F47" s="134"/>
      <c r="G47" s="38"/>
      <c r="H47" s="134"/>
      <c r="I47" s="38"/>
      <c r="J47" s="134"/>
      <c r="K47" s="38"/>
      <c r="L47" s="134"/>
      <c r="M47" s="38"/>
      <c r="N47" s="134"/>
      <c r="O47" s="38"/>
      <c r="P47" s="134"/>
      <c r="Q47" s="38"/>
      <c r="R47" s="134"/>
      <c r="S47" s="38"/>
      <c r="T47" s="134"/>
      <c r="U47" s="38"/>
      <c r="V47" s="134"/>
      <c r="W47" s="38"/>
      <c r="X47" s="134"/>
      <c r="Y47" s="38"/>
      <c r="Z47" s="134"/>
      <c r="AA47" s="38"/>
      <c r="AB47" s="134"/>
      <c r="AC47" s="127" t="str">
        <f t="shared" si="18"/>
        <v/>
      </c>
      <c r="AD47" s="125" t="str">
        <f t="shared" si="19"/>
        <v/>
      </c>
      <c r="AE47" s="125" t="str">
        <f t="shared" si="20"/>
        <v/>
      </c>
      <c r="AF47" s="127" t="str">
        <f t="shared" si="21"/>
        <v/>
      </c>
      <c r="AG47" s="125" t="str">
        <f t="shared" si="22"/>
        <v/>
      </c>
      <c r="AH47" s="125" t="str">
        <f t="shared" si="23"/>
        <v/>
      </c>
      <c r="AI47" s="127" t="str">
        <f t="shared" ref="AI47" si="30">IF(AND(AJ47="",AK47=""),"",AVERAGE(AJ47:AK47))</f>
        <v/>
      </c>
      <c r="AJ47" s="125" t="str">
        <f t="shared" si="13"/>
        <v/>
      </c>
      <c r="AK47" s="125" t="str">
        <f t="shared" si="14"/>
        <v/>
      </c>
      <c r="AL47" s="146"/>
      <c r="AM47" s="146"/>
      <c r="AN47" s="127" t="str">
        <f t="shared" si="15"/>
        <v/>
      </c>
      <c r="AO47" s="125" t="str">
        <f t="shared" si="24"/>
        <v/>
      </c>
      <c r="AP47" s="125" t="str">
        <f t="shared" si="25"/>
        <v/>
      </c>
      <c r="AQ47" s="127" t="str">
        <f t="shared" si="16"/>
        <v/>
      </c>
      <c r="AR47" s="125" t="str">
        <f t="shared" si="26"/>
        <v/>
      </c>
      <c r="AS47" s="125" t="str">
        <f t="shared" si="27"/>
        <v/>
      </c>
      <c r="AT47" s="127" t="str">
        <f t="shared" si="17"/>
        <v/>
      </c>
      <c r="AU47" s="125" t="str">
        <f t="shared" si="28"/>
        <v/>
      </c>
      <c r="AV47" s="125" t="str">
        <f t="shared" si="29"/>
        <v/>
      </c>
      <c r="AW47" s="146"/>
      <c r="AX47" s="146"/>
    </row>
    <row r="48" spans="1:50">
      <c r="A48" s="39"/>
      <c r="B48" s="39"/>
      <c r="C48" s="39"/>
      <c r="D48" s="39"/>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row>
    <row r="49" spans="1:50" ht="15.75">
      <c r="A49" s="313" t="s">
        <v>16</v>
      </c>
      <c r="B49" s="304" t="s">
        <v>30</v>
      </c>
      <c r="C49" s="305"/>
      <c r="D49" s="305"/>
      <c r="E49" s="136">
        <f>COUNTIF(E$8:E$47,1)</f>
        <v>0</v>
      </c>
      <c r="F49" s="295"/>
      <c r="G49" s="136">
        <f>COUNTIF(G$8:G$47,1)</f>
        <v>0</v>
      </c>
      <c r="H49" s="295"/>
      <c r="I49" s="136">
        <f>COUNTIF(I$8:I$47,1)</f>
        <v>0</v>
      </c>
      <c r="J49" s="295"/>
      <c r="K49" s="136">
        <f>COUNTIF(K$8:K$47,1)</f>
        <v>0</v>
      </c>
      <c r="L49" s="295"/>
      <c r="M49" s="136">
        <f>COUNTIF(M$8:M$47,1)</f>
        <v>0</v>
      </c>
      <c r="N49" s="295"/>
      <c r="O49" s="136">
        <f>COUNTIF(O$8:O$47,1)</f>
        <v>0</v>
      </c>
      <c r="P49" s="295"/>
      <c r="Q49" s="136">
        <f>COUNTIF(Q$8:Q$47,1)</f>
        <v>0</v>
      </c>
      <c r="R49" s="295"/>
      <c r="S49" s="136">
        <f>COUNTIF(S$8:S$47,1)</f>
        <v>0</v>
      </c>
      <c r="T49" s="295"/>
      <c r="U49" s="136">
        <f>COUNTIF(U$8:U$47,1)</f>
        <v>0</v>
      </c>
      <c r="V49" s="295"/>
      <c r="W49" s="136">
        <f>COUNTIF(W$8:W$47,1)</f>
        <v>0</v>
      </c>
      <c r="X49" s="295"/>
      <c r="Y49" s="136">
        <f>COUNTIF(Y$8:Y$47,1)</f>
        <v>0</v>
      </c>
      <c r="Z49" s="295"/>
      <c r="AA49" s="136">
        <f>COUNTIF(AA$8:AA$47,1)</f>
        <v>0</v>
      </c>
      <c r="AB49" s="295"/>
      <c r="AC49" s="137">
        <f t="shared" ref="AC49:AP49" si="31">COUNTIF(AC$8:AC$47,1)</f>
        <v>0</v>
      </c>
      <c r="AD49" s="272">
        <f t="shared" si="31"/>
        <v>0</v>
      </c>
      <c r="AE49" s="272">
        <f t="shared" si="31"/>
        <v>0</v>
      </c>
      <c r="AF49" s="137">
        <f t="shared" si="31"/>
        <v>0</v>
      </c>
      <c r="AG49" s="272">
        <f t="shared" si="31"/>
        <v>0</v>
      </c>
      <c r="AH49" s="272">
        <f t="shared" si="31"/>
        <v>0</v>
      </c>
      <c r="AI49" s="137">
        <f t="shared" si="31"/>
        <v>0</v>
      </c>
      <c r="AJ49" s="272">
        <f t="shared" si="31"/>
        <v>0</v>
      </c>
      <c r="AK49" s="272">
        <f t="shared" si="31"/>
        <v>0</v>
      </c>
      <c r="AL49" s="138">
        <f t="shared" si="31"/>
        <v>0</v>
      </c>
      <c r="AM49" s="138">
        <f t="shared" si="31"/>
        <v>0</v>
      </c>
      <c r="AN49" s="137">
        <f t="shared" si="31"/>
        <v>0</v>
      </c>
      <c r="AO49" s="272">
        <f t="shared" si="31"/>
        <v>0</v>
      </c>
      <c r="AP49" s="272">
        <f t="shared" si="31"/>
        <v>0</v>
      </c>
      <c r="AQ49" s="137">
        <f t="shared" ref="AQ49:AT49" si="32">COUNTIF(AQ$8:AQ$47,1)</f>
        <v>0</v>
      </c>
      <c r="AR49" s="272">
        <f>COUNTIF(AR$8:AR$47,1)</f>
        <v>0</v>
      </c>
      <c r="AS49" s="272">
        <f>COUNTIF(AS$8:AS$47,1)</f>
        <v>0</v>
      </c>
      <c r="AT49" s="137">
        <f t="shared" si="32"/>
        <v>0</v>
      </c>
      <c r="AU49" s="272">
        <f>COUNTIF(AU$8:AU$47,1)</f>
        <v>0</v>
      </c>
      <c r="AV49" s="272">
        <f>COUNTIF(AV$8:AV$47,1)</f>
        <v>0</v>
      </c>
      <c r="AW49" s="138">
        <f>COUNTIF(AW$8:AW$47,1)</f>
        <v>0</v>
      </c>
      <c r="AX49" s="138">
        <f>COUNTIF(AX$8:AX$47,1)</f>
        <v>0</v>
      </c>
    </row>
    <row r="50" spans="1:50">
      <c r="A50" s="313"/>
      <c r="B50" s="305"/>
      <c r="C50" s="305"/>
      <c r="D50" s="305"/>
      <c r="E50" s="139" t="e">
        <f>(E49/E57)</f>
        <v>#DIV/0!</v>
      </c>
      <c r="F50" s="296"/>
      <c r="G50" s="139" t="e">
        <f>(G49/G57)</f>
        <v>#DIV/0!</v>
      </c>
      <c r="H50" s="296"/>
      <c r="I50" s="139" t="e">
        <f>(I49/I57)</f>
        <v>#DIV/0!</v>
      </c>
      <c r="J50" s="296"/>
      <c r="K50" s="139" t="e">
        <f>(K49/K57)</f>
        <v>#DIV/0!</v>
      </c>
      <c r="L50" s="296"/>
      <c r="M50" s="139" t="e">
        <f>(M49/M57)</f>
        <v>#DIV/0!</v>
      </c>
      <c r="N50" s="296"/>
      <c r="O50" s="139" t="e">
        <f>(O49/O57)</f>
        <v>#DIV/0!</v>
      </c>
      <c r="P50" s="296"/>
      <c r="Q50" s="139" t="e">
        <f>(Q49/Q57)</f>
        <v>#DIV/0!</v>
      </c>
      <c r="R50" s="296"/>
      <c r="S50" s="139" t="e">
        <f>(S49/S57)</f>
        <v>#DIV/0!</v>
      </c>
      <c r="T50" s="296"/>
      <c r="U50" s="139" t="e">
        <f>(U49/U57)</f>
        <v>#DIV/0!</v>
      </c>
      <c r="V50" s="296"/>
      <c r="W50" s="139" t="e">
        <f>(W49/W57)</f>
        <v>#DIV/0!</v>
      </c>
      <c r="X50" s="296"/>
      <c r="Y50" s="139" t="e">
        <f>(Y49/Y57)</f>
        <v>#DIV/0!</v>
      </c>
      <c r="Z50" s="296"/>
      <c r="AA50" s="139" t="e">
        <f>(AA49/AA57)</f>
        <v>#DIV/0!</v>
      </c>
      <c r="AB50" s="296"/>
      <c r="AC50" s="140" t="e">
        <f>(AC49/AC57)</f>
        <v>#DIV/0!</v>
      </c>
      <c r="AD50" s="276" t="e">
        <f t="shared" ref="AD50:AE50" si="33">(AD49/AD57)</f>
        <v>#DIV/0!</v>
      </c>
      <c r="AE50" s="276" t="e">
        <f t="shared" si="33"/>
        <v>#DIV/0!</v>
      </c>
      <c r="AF50" s="140" t="e">
        <f>(AF49/AF57)</f>
        <v>#DIV/0!</v>
      </c>
      <c r="AG50" s="276" t="e">
        <f t="shared" ref="AG50:AH50" si="34">(AG49/AG57)</f>
        <v>#DIV/0!</v>
      </c>
      <c r="AH50" s="276" t="e">
        <f t="shared" si="34"/>
        <v>#DIV/0!</v>
      </c>
      <c r="AI50" s="140" t="e">
        <f>(AI49/AI57)</f>
        <v>#DIV/0!</v>
      </c>
      <c r="AJ50" s="276" t="e">
        <f t="shared" ref="AJ50:AK50" si="35">(AJ49/AJ57)</f>
        <v>#DIV/0!</v>
      </c>
      <c r="AK50" s="276" t="e">
        <f t="shared" si="35"/>
        <v>#DIV/0!</v>
      </c>
      <c r="AL50" s="141" t="e">
        <f t="shared" ref="AL50" si="36">(AL49/AL57)</f>
        <v>#DIV/0!</v>
      </c>
      <c r="AM50" s="141" t="e">
        <f t="shared" ref="AM50" si="37">(AM49/AM57)</f>
        <v>#DIV/0!</v>
      </c>
      <c r="AN50" s="140" t="e">
        <f>(AN49/AN57)</f>
        <v>#DIV/0!</v>
      </c>
      <c r="AO50" s="276" t="e">
        <f t="shared" ref="AO50:AX50" si="38">(AO49/AO57)</f>
        <v>#DIV/0!</v>
      </c>
      <c r="AP50" s="276" t="e">
        <f t="shared" si="38"/>
        <v>#DIV/0!</v>
      </c>
      <c r="AQ50" s="140" t="e">
        <f t="shared" si="38"/>
        <v>#DIV/0!</v>
      </c>
      <c r="AR50" s="276" t="e">
        <f t="shared" si="38"/>
        <v>#DIV/0!</v>
      </c>
      <c r="AS50" s="276" t="e">
        <f t="shared" si="38"/>
        <v>#DIV/0!</v>
      </c>
      <c r="AT50" s="140" t="e">
        <f t="shared" si="38"/>
        <v>#DIV/0!</v>
      </c>
      <c r="AU50" s="276" t="e">
        <f t="shared" si="38"/>
        <v>#DIV/0!</v>
      </c>
      <c r="AV50" s="276" t="e">
        <f t="shared" si="38"/>
        <v>#DIV/0!</v>
      </c>
      <c r="AW50" s="141" t="e">
        <f t="shared" si="38"/>
        <v>#DIV/0!</v>
      </c>
      <c r="AX50" s="141" t="e">
        <f t="shared" si="38"/>
        <v>#DIV/0!</v>
      </c>
    </row>
    <row r="51" spans="1:50" ht="15.75">
      <c r="A51" s="313"/>
      <c r="B51" s="304" t="s">
        <v>29</v>
      </c>
      <c r="C51" s="305"/>
      <c r="D51" s="305"/>
      <c r="E51" s="136">
        <f>COUNTIF(E$8:E$47,2)</f>
        <v>0</v>
      </c>
      <c r="F51" s="296"/>
      <c r="G51" s="136">
        <f>COUNTIF(G$8:G$47,2)</f>
        <v>0</v>
      </c>
      <c r="H51" s="296"/>
      <c r="I51" s="136">
        <f>COUNTIF(I$8:I$47,2)</f>
        <v>0</v>
      </c>
      <c r="J51" s="296"/>
      <c r="K51" s="136">
        <f>COUNTIF(K$8:K$47,2)</f>
        <v>0</v>
      </c>
      <c r="L51" s="296"/>
      <c r="M51" s="136">
        <f>COUNTIF(M$8:M$47,2)</f>
        <v>0</v>
      </c>
      <c r="N51" s="296"/>
      <c r="O51" s="136">
        <f>COUNTIF(O$8:O$47,2)</f>
        <v>0</v>
      </c>
      <c r="P51" s="296"/>
      <c r="Q51" s="136">
        <f>COUNTIF(Q$8:Q$47,2)</f>
        <v>0</v>
      </c>
      <c r="R51" s="296"/>
      <c r="S51" s="136">
        <f>COUNTIF(S$8:S$47,2)</f>
        <v>0</v>
      </c>
      <c r="T51" s="296"/>
      <c r="U51" s="136">
        <f>COUNTIF(U$8:U$47,2)</f>
        <v>0</v>
      </c>
      <c r="V51" s="296"/>
      <c r="W51" s="136">
        <f>COUNTIF(W$8:W$47,2)</f>
        <v>0</v>
      </c>
      <c r="X51" s="296"/>
      <c r="Y51" s="136">
        <f>COUNTIF(Y$8:Y$47,2)</f>
        <v>0</v>
      </c>
      <c r="Z51" s="296"/>
      <c r="AA51" s="136">
        <f>COUNTIF(AA$8:AA$47,2)</f>
        <v>0</v>
      </c>
      <c r="AB51" s="296"/>
      <c r="AC51" s="137">
        <f t="shared" ref="AC51:AP51" si="39">COUNTIF(AC$8:AC$47,2)</f>
        <v>0</v>
      </c>
      <c r="AD51" s="272">
        <f t="shared" si="39"/>
        <v>0</v>
      </c>
      <c r="AE51" s="272">
        <f t="shared" si="39"/>
        <v>0</v>
      </c>
      <c r="AF51" s="137">
        <f t="shared" si="39"/>
        <v>0</v>
      </c>
      <c r="AG51" s="272">
        <f t="shared" si="39"/>
        <v>0</v>
      </c>
      <c r="AH51" s="272">
        <f t="shared" si="39"/>
        <v>0</v>
      </c>
      <c r="AI51" s="137">
        <f t="shared" si="39"/>
        <v>0</v>
      </c>
      <c r="AJ51" s="272">
        <f t="shared" si="39"/>
        <v>0</v>
      </c>
      <c r="AK51" s="272">
        <f t="shared" si="39"/>
        <v>0</v>
      </c>
      <c r="AL51" s="138">
        <f t="shared" si="39"/>
        <v>0</v>
      </c>
      <c r="AM51" s="138">
        <f t="shared" si="39"/>
        <v>0</v>
      </c>
      <c r="AN51" s="137">
        <f t="shared" si="39"/>
        <v>0</v>
      </c>
      <c r="AO51" s="272">
        <f t="shared" si="39"/>
        <v>0</v>
      </c>
      <c r="AP51" s="272">
        <f t="shared" si="39"/>
        <v>0</v>
      </c>
      <c r="AQ51" s="137">
        <f t="shared" ref="AQ51:AT51" si="40">COUNTIF(AQ$8:AQ$47,2)</f>
        <v>0</v>
      </c>
      <c r="AR51" s="272">
        <f>COUNTIF(AR$8:AR$47,2)</f>
        <v>0</v>
      </c>
      <c r="AS51" s="272">
        <f>COUNTIF(AS$8:AS$47,2)</f>
        <v>0</v>
      </c>
      <c r="AT51" s="137">
        <f t="shared" si="40"/>
        <v>0</v>
      </c>
      <c r="AU51" s="272">
        <f>COUNTIF(AU$8:AU$47,2)</f>
        <v>0</v>
      </c>
      <c r="AV51" s="272">
        <f>COUNTIF(AV$8:AV$47,2)</f>
        <v>0</v>
      </c>
      <c r="AW51" s="138">
        <f>COUNTIF(AW$8:AW$47,2)</f>
        <v>0</v>
      </c>
      <c r="AX51" s="138">
        <f>COUNTIF(AX$8:AX$47,2)</f>
        <v>0</v>
      </c>
    </row>
    <row r="52" spans="1:50">
      <c r="A52" s="313"/>
      <c r="B52" s="305"/>
      <c r="C52" s="305"/>
      <c r="D52" s="305"/>
      <c r="E52" s="139" t="e">
        <f>(E51/E57)</f>
        <v>#DIV/0!</v>
      </c>
      <c r="F52" s="296"/>
      <c r="G52" s="139" t="e">
        <f>(G51/G57)</f>
        <v>#DIV/0!</v>
      </c>
      <c r="H52" s="296"/>
      <c r="I52" s="139" t="e">
        <f>(I51/I57)</f>
        <v>#DIV/0!</v>
      </c>
      <c r="J52" s="296"/>
      <c r="K52" s="139" t="e">
        <f>(K51/K57)</f>
        <v>#DIV/0!</v>
      </c>
      <c r="L52" s="296"/>
      <c r="M52" s="139" t="e">
        <f>(M51/M57)</f>
        <v>#DIV/0!</v>
      </c>
      <c r="N52" s="296"/>
      <c r="O52" s="139" t="e">
        <f>(O51/O57)</f>
        <v>#DIV/0!</v>
      </c>
      <c r="P52" s="296"/>
      <c r="Q52" s="139" t="e">
        <f>(Q51/Q57)</f>
        <v>#DIV/0!</v>
      </c>
      <c r="R52" s="296"/>
      <c r="S52" s="139" t="e">
        <f>(S51/S57)</f>
        <v>#DIV/0!</v>
      </c>
      <c r="T52" s="296"/>
      <c r="U52" s="139" t="e">
        <f>(U51/U57)</f>
        <v>#DIV/0!</v>
      </c>
      <c r="V52" s="296"/>
      <c r="W52" s="139" t="e">
        <f>(W51/W57)</f>
        <v>#DIV/0!</v>
      </c>
      <c r="X52" s="296"/>
      <c r="Y52" s="139" t="e">
        <f>(Y51/Y57)</f>
        <v>#DIV/0!</v>
      </c>
      <c r="Z52" s="296"/>
      <c r="AA52" s="139" t="e">
        <f>(AA51/AA57)</f>
        <v>#DIV/0!</v>
      </c>
      <c r="AB52" s="296"/>
      <c r="AC52" s="140" t="e">
        <f>(AC51/AC57)</f>
        <v>#DIV/0!</v>
      </c>
      <c r="AD52" s="276" t="e">
        <f t="shared" ref="AD52:AE52" si="41">(AD51/AD57)</f>
        <v>#DIV/0!</v>
      </c>
      <c r="AE52" s="276" t="e">
        <f t="shared" si="41"/>
        <v>#DIV/0!</v>
      </c>
      <c r="AF52" s="140" t="e">
        <f>(AF51/AF57)</f>
        <v>#DIV/0!</v>
      </c>
      <c r="AG52" s="276" t="e">
        <f t="shared" ref="AG52:AH52" si="42">(AG51/AG57)</f>
        <v>#DIV/0!</v>
      </c>
      <c r="AH52" s="276" t="e">
        <f t="shared" si="42"/>
        <v>#DIV/0!</v>
      </c>
      <c r="AI52" s="140" t="e">
        <f>(AI51/AI57)</f>
        <v>#DIV/0!</v>
      </c>
      <c r="AJ52" s="276" t="e">
        <f t="shared" ref="AJ52:AK52" si="43">(AJ51/AJ57)</f>
        <v>#DIV/0!</v>
      </c>
      <c r="AK52" s="276" t="e">
        <f t="shared" si="43"/>
        <v>#DIV/0!</v>
      </c>
      <c r="AL52" s="141" t="e">
        <f t="shared" ref="AL52" si="44">(AL51/AL57)</f>
        <v>#DIV/0!</v>
      </c>
      <c r="AM52" s="141" t="e">
        <f t="shared" ref="AM52" si="45">(AM51/AM57)</f>
        <v>#DIV/0!</v>
      </c>
      <c r="AN52" s="140" t="e">
        <f>(AN51/AN57)</f>
        <v>#DIV/0!</v>
      </c>
      <c r="AO52" s="276" t="e">
        <f t="shared" ref="AO52:AX52" si="46">(AO51/AO57)</f>
        <v>#DIV/0!</v>
      </c>
      <c r="AP52" s="276" t="e">
        <f t="shared" si="46"/>
        <v>#DIV/0!</v>
      </c>
      <c r="AQ52" s="140" t="e">
        <f t="shared" si="46"/>
        <v>#DIV/0!</v>
      </c>
      <c r="AR52" s="276" t="e">
        <f t="shared" si="46"/>
        <v>#DIV/0!</v>
      </c>
      <c r="AS52" s="276" t="e">
        <f t="shared" si="46"/>
        <v>#DIV/0!</v>
      </c>
      <c r="AT52" s="140" t="e">
        <f t="shared" si="46"/>
        <v>#DIV/0!</v>
      </c>
      <c r="AU52" s="276" t="e">
        <f t="shared" si="46"/>
        <v>#DIV/0!</v>
      </c>
      <c r="AV52" s="276" t="e">
        <f t="shared" si="46"/>
        <v>#DIV/0!</v>
      </c>
      <c r="AW52" s="141" t="e">
        <f t="shared" si="46"/>
        <v>#DIV/0!</v>
      </c>
      <c r="AX52" s="141" t="e">
        <f t="shared" si="46"/>
        <v>#DIV/0!</v>
      </c>
    </row>
    <row r="53" spans="1:50" ht="15.75">
      <c r="A53" s="313"/>
      <c r="B53" s="304" t="s">
        <v>28</v>
      </c>
      <c r="C53" s="305"/>
      <c r="D53" s="305"/>
      <c r="E53" s="136">
        <f>COUNTIF(E$8:E$47,3)</f>
        <v>0</v>
      </c>
      <c r="F53" s="296"/>
      <c r="G53" s="136">
        <f>COUNTIF(G$8:G$47,3)</f>
        <v>0</v>
      </c>
      <c r="H53" s="296"/>
      <c r="I53" s="136">
        <f>COUNTIF(I$8:I$47,3)</f>
        <v>0</v>
      </c>
      <c r="J53" s="296"/>
      <c r="K53" s="136">
        <f>COUNTIF(K$8:K$47,3)</f>
        <v>0</v>
      </c>
      <c r="L53" s="296"/>
      <c r="M53" s="136">
        <f>COUNTIF(M$8:M$47,3)</f>
        <v>0</v>
      </c>
      <c r="N53" s="296"/>
      <c r="O53" s="136">
        <f>COUNTIF(O$8:O$47,3)</f>
        <v>0</v>
      </c>
      <c r="P53" s="296"/>
      <c r="Q53" s="136">
        <f>COUNTIF(Q$8:Q$47,3)</f>
        <v>0</v>
      </c>
      <c r="R53" s="296"/>
      <c r="S53" s="136">
        <f>COUNTIF(S$8:S$47,3)</f>
        <v>0</v>
      </c>
      <c r="T53" s="296"/>
      <c r="U53" s="136">
        <f>COUNTIF(U$8:U$47,3)</f>
        <v>0</v>
      </c>
      <c r="V53" s="296"/>
      <c r="W53" s="136">
        <f>COUNTIF(W$8:W$47,3)</f>
        <v>0</v>
      </c>
      <c r="X53" s="296"/>
      <c r="Y53" s="136">
        <f>COUNTIF(Y$8:Y$47,3)</f>
        <v>0</v>
      </c>
      <c r="Z53" s="296"/>
      <c r="AA53" s="136">
        <f>COUNTIF(AA$8:AA$47,3)</f>
        <v>0</v>
      </c>
      <c r="AB53" s="296"/>
      <c r="AC53" s="137">
        <f t="shared" ref="AC53:AP53" si="47">COUNTIF(AC$8:AC$47,3)</f>
        <v>0</v>
      </c>
      <c r="AD53" s="272">
        <f t="shared" si="47"/>
        <v>0</v>
      </c>
      <c r="AE53" s="272">
        <f t="shared" si="47"/>
        <v>0</v>
      </c>
      <c r="AF53" s="137">
        <f t="shared" si="47"/>
        <v>0</v>
      </c>
      <c r="AG53" s="272">
        <f t="shared" si="47"/>
        <v>0</v>
      </c>
      <c r="AH53" s="272">
        <f t="shared" si="47"/>
        <v>0</v>
      </c>
      <c r="AI53" s="137">
        <f t="shared" si="47"/>
        <v>0</v>
      </c>
      <c r="AJ53" s="272">
        <f t="shared" si="47"/>
        <v>0</v>
      </c>
      <c r="AK53" s="272">
        <f t="shared" si="47"/>
        <v>0</v>
      </c>
      <c r="AL53" s="138">
        <f t="shared" si="47"/>
        <v>0</v>
      </c>
      <c r="AM53" s="138">
        <f t="shared" si="47"/>
        <v>0</v>
      </c>
      <c r="AN53" s="137">
        <f t="shared" si="47"/>
        <v>0</v>
      </c>
      <c r="AO53" s="272">
        <f t="shared" si="47"/>
        <v>0</v>
      </c>
      <c r="AP53" s="272">
        <f t="shared" si="47"/>
        <v>0</v>
      </c>
      <c r="AQ53" s="137">
        <f t="shared" ref="AQ53:AT53" si="48">COUNTIF(AQ$8:AQ$47,3)</f>
        <v>0</v>
      </c>
      <c r="AR53" s="272">
        <f>COUNTIF(AR$8:AR$47,3)</f>
        <v>0</v>
      </c>
      <c r="AS53" s="272">
        <f>COUNTIF(AS$8:AS$47,3)</f>
        <v>0</v>
      </c>
      <c r="AT53" s="137">
        <f t="shared" si="48"/>
        <v>0</v>
      </c>
      <c r="AU53" s="272">
        <f>COUNTIF(AU$8:AU$47,3)</f>
        <v>0</v>
      </c>
      <c r="AV53" s="272">
        <f>COUNTIF(AV$8:AV$47,3)</f>
        <v>0</v>
      </c>
      <c r="AW53" s="138">
        <f>COUNTIF(AW$8:AW$47,3)</f>
        <v>0</v>
      </c>
      <c r="AX53" s="138">
        <f>COUNTIF(AX$8:AX$47,3)</f>
        <v>0</v>
      </c>
    </row>
    <row r="54" spans="1:50">
      <c r="A54" s="313"/>
      <c r="B54" s="305"/>
      <c r="C54" s="305"/>
      <c r="D54" s="305"/>
      <c r="E54" s="139" t="e">
        <f>(E53/E57)</f>
        <v>#DIV/0!</v>
      </c>
      <c r="F54" s="296"/>
      <c r="G54" s="139" t="e">
        <f>(G53/G57)</f>
        <v>#DIV/0!</v>
      </c>
      <c r="H54" s="296"/>
      <c r="I54" s="139" t="e">
        <f>(I53/I57)</f>
        <v>#DIV/0!</v>
      </c>
      <c r="J54" s="296"/>
      <c r="K54" s="139" t="e">
        <f>(K53/K57)</f>
        <v>#DIV/0!</v>
      </c>
      <c r="L54" s="296"/>
      <c r="M54" s="139" t="e">
        <f>(M53/M57)</f>
        <v>#DIV/0!</v>
      </c>
      <c r="N54" s="296"/>
      <c r="O54" s="139" t="e">
        <f>(O53/O57)</f>
        <v>#DIV/0!</v>
      </c>
      <c r="P54" s="296"/>
      <c r="Q54" s="139" t="e">
        <f>(Q53/Q57)</f>
        <v>#DIV/0!</v>
      </c>
      <c r="R54" s="296"/>
      <c r="S54" s="139" t="e">
        <f>(S53/S57)</f>
        <v>#DIV/0!</v>
      </c>
      <c r="T54" s="296"/>
      <c r="U54" s="139" t="e">
        <f>(U53/U57)</f>
        <v>#DIV/0!</v>
      </c>
      <c r="V54" s="296"/>
      <c r="W54" s="139" t="e">
        <f>(W53/W57)</f>
        <v>#DIV/0!</v>
      </c>
      <c r="X54" s="296"/>
      <c r="Y54" s="139" t="e">
        <f>(Y53/Y57)</f>
        <v>#DIV/0!</v>
      </c>
      <c r="Z54" s="296"/>
      <c r="AA54" s="139" t="e">
        <f>(AA53/AA57)</f>
        <v>#DIV/0!</v>
      </c>
      <c r="AB54" s="296"/>
      <c r="AC54" s="140" t="e">
        <f>(AC53/AC57)</f>
        <v>#DIV/0!</v>
      </c>
      <c r="AD54" s="276" t="e">
        <f t="shared" ref="AD54:AE54" si="49">(AD53/AD57)</f>
        <v>#DIV/0!</v>
      </c>
      <c r="AE54" s="276" t="e">
        <f t="shared" si="49"/>
        <v>#DIV/0!</v>
      </c>
      <c r="AF54" s="140" t="e">
        <f>(AF53/AF57)</f>
        <v>#DIV/0!</v>
      </c>
      <c r="AG54" s="276" t="e">
        <f t="shared" ref="AG54:AH54" si="50">(AG53/AG57)</f>
        <v>#DIV/0!</v>
      </c>
      <c r="AH54" s="276" t="e">
        <f t="shared" si="50"/>
        <v>#DIV/0!</v>
      </c>
      <c r="AI54" s="140" t="e">
        <f>(AI53/AI57)</f>
        <v>#DIV/0!</v>
      </c>
      <c r="AJ54" s="276" t="e">
        <f t="shared" ref="AJ54:AK54" si="51">(AJ53/AJ57)</f>
        <v>#DIV/0!</v>
      </c>
      <c r="AK54" s="276" t="e">
        <f t="shared" si="51"/>
        <v>#DIV/0!</v>
      </c>
      <c r="AL54" s="141" t="e">
        <f t="shared" ref="AL54" si="52">(AL53/AL57)</f>
        <v>#DIV/0!</v>
      </c>
      <c r="AM54" s="141" t="e">
        <f t="shared" ref="AM54" si="53">(AM53/AM57)</f>
        <v>#DIV/0!</v>
      </c>
      <c r="AN54" s="140" t="e">
        <f>(AN53/AN57)</f>
        <v>#DIV/0!</v>
      </c>
      <c r="AO54" s="276" t="e">
        <f t="shared" ref="AO54:AX54" si="54">(AO53/AO57)</f>
        <v>#DIV/0!</v>
      </c>
      <c r="AP54" s="276" t="e">
        <f t="shared" si="54"/>
        <v>#DIV/0!</v>
      </c>
      <c r="AQ54" s="140" t="e">
        <f t="shared" si="54"/>
        <v>#DIV/0!</v>
      </c>
      <c r="AR54" s="276" t="e">
        <f t="shared" si="54"/>
        <v>#DIV/0!</v>
      </c>
      <c r="AS54" s="276" t="e">
        <f t="shared" si="54"/>
        <v>#DIV/0!</v>
      </c>
      <c r="AT54" s="140" t="e">
        <f t="shared" si="54"/>
        <v>#DIV/0!</v>
      </c>
      <c r="AU54" s="276" t="e">
        <f t="shared" si="54"/>
        <v>#DIV/0!</v>
      </c>
      <c r="AV54" s="276" t="e">
        <f t="shared" si="54"/>
        <v>#DIV/0!</v>
      </c>
      <c r="AW54" s="141" t="e">
        <f t="shared" si="54"/>
        <v>#DIV/0!</v>
      </c>
      <c r="AX54" s="141" t="e">
        <f t="shared" si="54"/>
        <v>#DIV/0!</v>
      </c>
    </row>
    <row r="55" spans="1:50" s="273" customFormat="1" ht="15.75">
      <c r="A55" s="313"/>
      <c r="B55" s="305" t="s">
        <v>31</v>
      </c>
      <c r="C55" s="305"/>
      <c r="D55" s="305"/>
      <c r="E55" s="272">
        <f>E57-SUM(E49,E51,E53)</f>
        <v>0</v>
      </c>
      <c r="F55" s="296"/>
      <c r="G55" s="272">
        <f>G57-SUM(G49,G51,G53)</f>
        <v>0</v>
      </c>
      <c r="H55" s="296"/>
      <c r="I55" s="272">
        <f>I57-SUM(I49,I51,I53)</f>
        <v>0</v>
      </c>
      <c r="J55" s="296"/>
      <c r="K55" s="272">
        <f>K57-SUM(K49,K51,K53)</f>
        <v>0</v>
      </c>
      <c r="L55" s="296"/>
      <c r="M55" s="272">
        <f>M57-SUM(M49,M51,M53)</f>
        <v>0</v>
      </c>
      <c r="N55" s="296"/>
      <c r="O55" s="272">
        <f>O57-SUM(O49,O51,O53)</f>
        <v>0</v>
      </c>
      <c r="P55" s="296"/>
      <c r="Q55" s="272">
        <f>Q57-SUM(Q49,Q51,Q53)</f>
        <v>0</v>
      </c>
      <c r="R55" s="296"/>
      <c r="S55" s="272">
        <f>S57-SUM(S49,S51,S53)</f>
        <v>0</v>
      </c>
      <c r="T55" s="296"/>
      <c r="U55" s="272">
        <f>U57-SUM(U49,U51,U53)</f>
        <v>0</v>
      </c>
      <c r="V55" s="296"/>
      <c r="W55" s="272">
        <f>W57-SUM(W49,W51,W53)</f>
        <v>0</v>
      </c>
      <c r="X55" s="296"/>
      <c r="Y55" s="272">
        <f>Y57-SUM(Y49,Y51,Y53)</f>
        <v>0</v>
      </c>
      <c r="Z55" s="296"/>
      <c r="AA55" s="272">
        <f>AA57-SUM(AA49,AA51,AA53)</f>
        <v>0</v>
      </c>
      <c r="AB55" s="296"/>
      <c r="AC55" s="137">
        <f t="shared" ref="AC55:AP55" si="55">AC57-SUM(AC49,AC51,AC53)</f>
        <v>0</v>
      </c>
      <c r="AD55" s="272">
        <f t="shared" si="55"/>
        <v>0</v>
      </c>
      <c r="AE55" s="272">
        <f t="shared" si="55"/>
        <v>0</v>
      </c>
      <c r="AF55" s="137">
        <f t="shared" si="55"/>
        <v>0</v>
      </c>
      <c r="AG55" s="272">
        <f t="shared" si="55"/>
        <v>0</v>
      </c>
      <c r="AH55" s="272">
        <f t="shared" si="55"/>
        <v>0</v>
      </c>
      <c r="AI55" s="137">
        <f t="shared" si="55"/>
        <v>0</v>
      </c>
      <c r="AJ55" s="272">
        <f t="shared" si="55"/>
        <v>0</v>
      </c>
      <c r="AK55" s="272">
        <f t="shared" si="55"/>
        <v>0</v>
      </c>
      <c r="AL55" s="138">
        <f t="shared" si="55"/>
        <v>0</v>
      </c>
      <c r="AM55" s="138">
        <f t="shared" si="55"/>
        <v>0</v>
      </c>
      <c r="AN55" s="137">
        <f t="shared" si="55"/>
        <v>0</v>
      </c>
      <c r="AO55" s="272">
        <f t="shared" si="55"/>
        <v>0</v>
      </c>
      <c r="AP55" s="272">
        <f t="shared" si="55"/>
        <v>0</v>
      </c>
      <c r="AQ55" s="137">
        <f t="shared" ref="AQ55:AT55" si="56">AQ57-SUM(AQ49,AQ51,AQ53)</f>
        <v>0</v>
      </c>
      <c r="AR55" s="272">
        <f>AR57-SUM(AR49,AR51,AR53)</f>
        <v>0</v>
      </c>
      <c r="AS55" s="272">
        <f>AS57-SUM(AS49,AS51,AS53)</f>
        <v>0</v>
      </c>
      <c r="AT55" s="137">
        <f t="shared" si="56"/>
        <v>0</v>
      </c>
      <c r="AU55" s="272">
        <f>AU57-SUM(AU49,AU51,AU53)</f>
        <v>0</v>
      </c>
      <c r="AV55" s="272">
        <f>AV57-SUM(AV49,AV51,AV53)</f>
        <v>0</v>
      </c>
      <c r="AW55" s="138">
        <f>AW57-SUM(AW49,AW51,AW53)</f>
        <v>0</v>
      </c>
      <c r="AX55" s="138">
        <f>AX57-SUM(AX49,AX51,AX53)</f>
        <v>0</v>
      </c>
    </row>
    <row r="56" spans="1:50">
      <c r="A56" s="313"/>
      <c r="B56" s="305"/>
      <c r="C56" s="305"/>
      <c r="D56" s="305"/>
      <c r="E56" s="139" t="e">
        <f>E55/E57</f>
        <v>#DIV/0!</v>
      </c>
      <c r="F56" s="296"/>
      <c r="G56" s="139" t="e">
        <f>G55/G57</f>
        <v>#DIV/0!</v>
      </c>
      <c r="H56" s="296"/>
      <c r="I56" s="139" t="e">
        <f>I55/I57</f>
        <v>#DIV/0!</v>
      </c>
      <c r="J56" s="296"/>
      <c r="K56" s="139" t="e">
        <f>K55/K57</f>
        <v>#DIV/0!</v>
      </c>
      <c r="L56" s="296"/>
      <c r="M56" s="139" t="e">
        <f>M55/M57</f>
        <v>#DIV/0!</v>
      </c>
      <c r="N56" s="296"/>
      <c r="O56" s="139" t="e">
        <f>O55/O57</f>
        <v>#DIV/0!</v>
      </c>
      <c r="P56" s="296"/>
      <c r="Q56" s="139" t="e">
        <f>Q55/Q57</f>
        <v>#DIV/0!</v>
      </c>
      <c r="R56" s="296"/>
      <c r="S56" s="139" t="e">
        <f>S55/S57</f>
        <v>#DIV/0!</v>
      </c>
      <c r="T56" s="296"/>
      <c r="U56" s="139" t="e">
        <f>U55/U57</f>
        <v>#DIV/0!</v>
      </c>
      <c r="V56" s="296"/>
      <c r="W56" s="139" t="e">
        <f>W55/W57</f>
        <v>#DIV/0!</v>
      </c>
      <c r="X56" s="296"/>
      <c r="Y56" s="139" t="e">
        <f>Y55/Y57</f>
        <v>#DIV/0!</v>
      </c>
      <c r="Z56" s="296"/>
      <c r="AA56" s="139" t="e">
        <f>AA55/AA57</f>
        <v>#DIV/0!</v>
      </c>
      <c r="AB56" s="296"/>
      <c r="AC56" s="140" t="e">
        <f>AC55/AC57</f>
        <v>#DIV/0!</v>
      </c>
      <c r="AD56" s="276" t="e">
        <f t="shared" ref="AD56:AE56" si="57">AD55/AD57</f>
        <v>#DIV/0!</v>
      </c>
      <c r="AE56" s="276" t="e">
        <f t="shared" si="57"/>
        <v>#DIV/0!</v>
      </c>
      <c r="AF56" s="140" t="e">
        <f>AF55/AF57</f>
        <v>#DIV/0!</v>
      </c>
      <c r="AG56" s="276" t="e">
        <f t="shared" ref="AG56:AH56" si="58">AG55/AG57</f>
        <v>#DIV/0!</v>
      </c>
      <c r="AH56" s="276" t="e">
        <f t="shared" si="58"/>
        <v>#DIV/0!</v>
      </c>
      <c r="AI56" s="140" t="e">
        <f>AI55/AI57</f>
        <v>#DIV/0!</v>
      </c>
      <c r="AJ56" s="276" t="e">
        <f t="shared" ref="AJ56:AK56" si="59">AJ55/AJ57</f>
        <v>#DIV/0!</v>
      </c>
      <c r="AK56" s="276" t="e">
        <f t="shared" si="59"/>
        <v>#DIV/0!</v>
      </c>
      <c r="AL56" s="141" t="e">
        <f t="shared" ref="AL56" si="60">AL55/AL57</f>
        <v>#DIV/0!</v>
      </c>
      <c r="AM56" s="141" t="e">
        <f t="shared" ref="AM56" si="61">AM55/AM57</f>
        <v>#DIV/0!</v>
      </c>
      <c r="AN56" s="140" t="e">
        <f>AN55/AN57</f>
        <v>#DIV/0!</v>
      </c>
      <c r="AO56" s="276" t="e">
        <f t="shared" ref="AO56:AX56" si="62">AO55/AO57</f>
        <v>#DIV/0!</v>
      </c>
      <c r="AP56" s="276" t="e">
        <f t="shared" si="62"/>
        <v>#DIV/0!</v>
      </c>
      <c r="AQ56" s="140" t="e">
        <f t="shared" si="62"/>
        <v>#DIV/0!</v>
      </c>
      <c r="AR56" s="276" t="e">
        <f t="shared" si="62"/>
        <v>#DIV/0!</v>
      </c>
      <c r="AS56" s="276" t="e">
        <f t="shared" si="62"/>
        <v>#DIV/0!</v>
      </c>
      <c r="AT56" s="140" t="e">
        <f t="shared" si="62"/>
        <v>#DIV/0!</v>
      </c>
      <c r="AU56" s="276" t="e">
        <f t="shared" si="62"/>
        <v>#DIV/0!</v>
      </c>
      <c r="AV56" s="276" t="e">
        <f t="shared" si="62"/>
        <v>#DIV/0!</v>
      </c>
      <c r="AW56" s="141" t="e">
        <f t="shared" si="62"/>
        <v>#DIV/0!</v>
      </c>
      <c r="AX56" s="141" t="e">
        <f t="shared" si="62"/>
        <v>#DIV/0!</v>
      </c>
    </row>
    <row r="57" spans="1:50" ht="15.75">
      <c r="A57" s="312" t="s">
        <v>32</v>
      </c>
      <c r="B57" s="312"/>
      <c r="C57" s="312"/>
      <c r="D57" s="312"/>
      <c r="E57" s="143">
        <f>COUNTA('MAKLUMAT MURID'!$B13:$C52)</f>
        <v>0</v>
      </c>
      <c r="F57" s="297"/>
      <c r="G57" s="143">
        <f>COUNTA('MAKLUMAT MURID'!$B13:$C52)</f>
        <v>0</v>
      </c>
      <c r="H57" s="297"/>
      <c r="I57" s="143">
        <f>COUNTA('MAKLUMAT MURID'!$B13:$C52)</f>
        <v>0</v>
      </c>
      <c r="J57" s="297"/>
      <c r="K57" s="143">
        <f>COUNTA('MAKLUMAT MURID'!$B13:$C52)</f>
        <v>0</v>
      </c>
      <c r="L57" s="297"/>
      <c r="M57" s="143">
        <f>COUNTA('MAKLUMAT MURID'!$B13:$C52)</f>
        <v>0</v>
      </c>
      <c r="N57" s="297"/>
      <c r="O57" s="143">
        <f>COUNTA('MAKLUMAT MURID'!$B13:$C52)</f>
        <v>0</v>
      </c>
      <c r="P57" s="297"/>
      <c r="Q57" s="143">
        <f>COUNTA('MAKLUMAT MURID'!$B13:$C52)</f>
        <v>0</v>
      </c>
      <c r="R57" s="297"/>
      <c r="S57" s="143">
        <f>COUNTA('MAKLUMAT MURID'!$B13:$C52)</f>
        <v>0</v>
      </c>
      <c r="T57" s="297"/>
      <c r="U57" s="143">
        <f>COUNTA('MAKLUMAT MURID'!$B13:$C52)</f>
        <v>0</v>
      </c>
      <c r="V57" s="297"/>
      <c r="W57" s="143">
        <f>COUNTA('MAKLUMAT MURID'!$B13:$C52)</f>
        <v>0</v>
      </c>
      <c r="X57" s="297"/>
      <c r="Y57" s="143">
        <f>COUNTA('MAKLUMAT MURID'!$B13:$C52)</f>
        <v>0</v>
      </c>
      <c r="Z57" s="297"/>
      <c r="AA57" s="143">
        <f>COUNTA('MAKLUMAT MURID'!$B13:$C52)</f>
        <v>0</v>
      </c>
      <c r="AB57" s="297"/>
      <c r="AC57" s="143">
        <f>COUNTA('MAKLUMAT MURID'!$B13:$C52)</f>
        <v>0</v>
      </c>
      <c r="AD57" s="143">
        <f>'MAKLUMAT MURID'!$G$58</f>
        <v>0</v>
      </c>
      <c r="AE57" s="143">
        <f>'MAKLUMAT MURID'!$G$57</f>
        <v>0</v>
      </c>
      <c r="AF57" s="143">
        <f>COUNTA('MAKLUMAT MURID'!$B13:$C52)</f>
        <v>0</v>
      </c>
      <c r="AG57" s="143">
        <f>'MAKLUMAT MURID'!$G$58</f>
        <v>0</v>
      </c>
      <c r="AH57" s="143">
        <f>'MAKLUMAT MURID'!$G$57</f>
        <v>0</v>
      </c>
      <c r="AI57" s="143">
        <f>COUNTA('MAKLUMAT MURID'!$B13:$C52)</f>
        <v>0</v>
      </c>
      <c r="AJ57" s="143">
        <f>'MAKLUMAT MURID'!$G$58</f>
        <v>0</v>
      </c>
      <c r="AK57" s="143">
        <f>'MAKLUMAT MURID'!$G$57</f>
        <v>0</v>
      </c>
      <c r="AL57" s="143">
        <f>'MAKLUMAT MURID'!$G$58</f>
        <v>0</v>
      </c>
      <c r="AM57" s="143">
        <f>'MAKLUMAT MURID'!$G$57</f>
        <v>0</v>
      </c>
      <c r="AN57" s="143">
        <f>COUNTA('MAKLUMAT MURID'!$B13:$C52)</f>
        <v>0</v>
      </c>
      <c r="AO57" s="143">
        <f>'MAKLUMAT MURID'!$G$58</f>
        <v>0</v>
      </c>
      <c r="AP57" s="143">
        <f>'MAKLUMAT MURID'!$G$57</f>
        <v>0</v>
      </c>
      <c r="AQ57" s="143">
        <f>COUNTA('MAKLUMAT MURID'!$B13:$C52)</f>
        <v>0</v>
      </c>
      <c r="AR57" s="143">
        <f>'MAKLUMAT MURID'!$G$58</f>
        <v>0</v>
      </c>
      <c r="AS57" s="143">
        <f>'MAKLUMAT MURID'!$G$57</f>
        <v>0</v>
      </c>
      <c r="AT57" s="143">
        <f>COUNTA('MAKLUMAT MURID'!$B13:$C52)</f>
        <v>0</v>
      </c>
      <c r="AU57" s="143">
        <f>'MAKLUMAT MURID'!$G$58</f>
        <v>0</v>
      </c>
      <c r="AV57" s="143">
        <f>'MAKLUMAT MURID'!$G$57</f>
        <v>0</v>
      </c>
      <c r="AW57" s="143">
        <f>'MAKLUMAT MURID'!$G$58</f>
        <v>0</v>
      </c>
      <c r="AX57" s="143">
        <f>'MAKLUMAT MURID'!$G$57</f>
        <v>0</v>
      </c>
    </row>
  </sheetData>
  <sheetProtection password="D94E" sheet="1" objects="1" scenarios="1"/>
  <mergeCells count="64">
    <mergeCell ref="AN7:AX7"/>
    <mergeCell ref="AN2:AX3"/>
    <mergeCell ref="AN4:AX4"/>
    <mergeCell ref="AN5:AN6"/>
    <mergeCell ref="AO5:AP5"/>
    <mergeCell ref="AQ5:AQ6"/>
    <mergeCell ref="AR5:AS5"/>
    <mergeCell ref="AT5:AT6"/>
    <mergeCell ref="AU5:AV5"/>
    <mergeCell ref="AW5:AX5"/>
    <mergeCell ref="A1:H1"/>
    <mergeCell ref="A2:A7"/>
    <mergeCell ref="B2:B7"/>
    <mergeCell ref="C2:C7"/>
    <mergeCell ref="D2:D7"/>
    <mergeCell ref="E2:L2"/>
    <mergeCell ref="E4:F6"/>
    <mergeCell ref="G4:H6"/>
    <mergeCell ref="I4:J6"/>
    <mergeCell ref="K4:L6"/>
    <mergeCell ref="AC7:AM7"/>
    <mergeCell ref="M2:X2"/>
    <mergeCell ref="Y2:AB2"/>
    <mergeCell ref="AC2:AM3"/>
    <mergeCell ref="E3:H3"/>
    <mergeCell ref="I3:L3"/>
    <mergeCell ref="M3:P3"/>
    <mergeCell ref="Q3:T3"/>
    <mergeCell ref="U3:X3"/>
    <mergeCell ref="Y3:AB3"/>
    <mergeCell ref="AL5:AM5"/>
    <mergeCell ref="AA4:AB6"/>
    <mergeCell ref="AC4:AM4"/>
    <mergeCell ref="AD5:AE5"/>
    <mergeCell ref="AC5:AC6"/>
    <mergeCell ref="AF5:AF6"/>
    <mergeCell ref="S4:T6"/>
    <mergeCell ref="B51:D52"/>
    <mergeCell ref="U4:V6"/>
    <mergeCell ref="W4:X6"/>
    <mergeCell ref="Y4:Z6"/>
    <mergeCell ref="B53:D54"/>
    <mergeCell ref="B55:D56"/>
    <mergeCell ref="M4:N6"/>
    <mergeCell ref="O4:P6"/>
    <mergeCell ref="A57:D57"/>
    <mergeCell ref="A49:A56"/>
    <mergeCell ref="B49:D50"/>
    <mergeCell ref="AI5:AI6"/>
    <mergeCell ref="AG5:AH5"/>
    <mergeCell ref="AJ5:AK5"/>
    <mergeCell ref="AB49:AB57"/>
    <mergeCell ref="F49:F57"/>
    <mergeCell ref="H49:H57"/>
    <mergeCell ref="J49:J57"/>
    <mergeCell ref="L49:L57"/>
    <mergeCell ref="N49:N57"/>
    <mergeCell ref="P49:P57"/>
    <mergeCell ref="R49:R57"/>
    <mergeCell ref="T49:T57"/>
    <mergeCell ref="V49:V57"/>
    <mergeCell ref="X49:X57"/>
    <mergeCell ref="Z49:Z57"/>
    <mergeCell ref="Q4:R6"/>
  </mergeCells>
  <dataValidations count="1">
    <dataValidation allowBlank="1" showErrorMessage="1" errorTitle="TAHAP PENGUASAAN" error="Sila Berikan Nilai Antara 1 hingga 3 Sahaja. Terima Kasih" sqref="AN8:AV47 P8:P47 R8:R47 T8:T47 V8:V47 X8:X47 Z8:Z47 F8:F47 H8:H47 J8:J47 L8:L47 N8:N47 AB8:AK47"/>
  </dataValidations>
  <pageMargins left="0.7" right="0.7" top="0.75" bottom="0.75" header="0.3" footer="0.3"/>
  <pageSetup paperSize="9" scale="37" orientation="landscape" r:id="rId1"/>
  <legacyDrawing r:id="rId2"/>
  <extLst>
    <ext xmlns:x14="http://schemas.microsoft.com/office/spreadsheetml/2009/9/main" uri="{CCE6A557-97BC-4b89-ADB6-D9C93CAAB3DF}">
      <x14:dataValidations xmlns:xm="http://schemas.microsoft.com/office/excel/2006/main" count="1">
        <x14:dataValidation type="list" allowBlank="1" showErrorMessage="1" errorTitle="TAHAP PENGUASAAN" error="Sila Berikan Nilai Antara 1 hingga 3 Sahaja. Terima Kasih">
          <x14:formula1>
            <xm:f>Configuration!$C$12:$C$14</xm:f>
          </x14:formula1>
          <xm:sqref>AA8:AA47 AW8:AX47 G8:G47 K8:K47 M8:M47 I8:I47 E8:E47 AL8:AM47 W8:W47 O8:O47 Q8:Q47 U8:U47 S8:S47 Y8:Y47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T58"/>
  <sheetViews>
    <sheetView topLeftCell="A37" zoomScale="50" zoomScaleNormal="50" workbookViewId="0">
      <selection activeCell="AX13" sqref="AX13"/>
    </sheetView>
  </sheetViews>
  <sheetFormatPr defaultRowHeight="15"/>
  <cols>
    <col min="1" max="1" width="4.5703125" customWidth="1"/>
    <col min="2" max="2" width="43.28515625" customWidth="1"/>
    <col min="3" max="3" width="8.140625" customWidth="1"/>
    <col min="4" max="4" width="8.28515625" customWidth="1"/>
    <col min="5" max="5" width="8.42578125" customWidth="1"/>
    <col min="6" max="6" width="10.7109375" customWidth="1"/>
    <col min="7" max="7" width="8.42578125" customWidth="1"/>
    <col min="8" max="8" width="10.42578125" customWidth="1"/>
    <col min="9" max="9" width="8.42578125" customWidth="1"/>
    <col min="10" max="10" width="11.28515625" customWidth="1"/>
    <col min="11" max="11" width="8.42578125" customWidth="1"/>
    <col min="12" max="12" width="10.85546875" customWidth="1"/>
    <col min="13" max="13" width="8.42578125" customWidth="1"/>
    <col min="14" max="14" width="11.5703125" customWidth="1"/>
    <col min="15" max="15" width="8.42578125" customWidth="1"/>
    <col min="16" max="16" width="10.42578125" customWidth="1"/>
    <col min="17" max="17" width="8.42578125" customWidth="1"/>
    <col min="18" max="18" width="10.7109375" customWidth="1"/>
    <col min="19" max="19" width="8.42578125" customWidth="1"/>
    <col min="20" max="20" width="11.42578125" customWidth="1"/>
    <col min="21" max="21" width="8.42578125" customWidth="1"/>
    <col min="22" max="22" width="11.28515625" customWidth="1"/>
    <col min="23" max="23" width="8.42578125" customWidth="1"/>
    <col min="24" max="24" width="11.85546875" customWidth="1"/>
    <col min="25" max="25" width="9.140625" customWidth="1"/>
    <col min="26" max="27" width="9.140625" hidden="1" customWidth="1"/>
    <col min="29" max="30" width="9.140625" hidden="1" customWidth="1"/>
    <col min="32" max="33" width="9.140625" hidden="1" customWidth="1"/>
    <col min="37" max="38" width="9.140625" hidden="1" customWidth="1"/>
    <col min="40" max="41" width="9.140625" hidden="1" customWidth="1"/>
    <col min="43" max="44" width="9.140625" hidden="1" customWidth="1"/>
  </cols>
  <sheetData>
    <row r="1" spans="1:46" ht="38.25" customHeight="1">
      <c r="A1" s="336" t="s">
        <v>327</v>
      </c>
      <c r="B1" s="336"/>
      <c r="C1" s="336"/>
      <c r="D1" s="336"/>
      <c r="E1" s="336"/>
      <c r="F1" s="336"/>
      <c r="G1" s="336"/>
      <c r="H1" s="336"/>
      <c r="I1" s="22"/>
      <c r="J1" s="22"/>
      <c r="K1" s="22"/>
      <c r="L1" s="22"/>
      <c r="M1" s="22"/>
      <c r="N1" s="22"/>
      <c r="O1" s="22"/>
      <c r="P1" s="22"/>
      <c r="Q1" s="22"/>
      <c r="R1" s="22"/>
      <c r="S1" s="22"/>
      <c r="T1" s="22"/>
      <c r="U1" s="22"/>
      <c r="V1" s="22"/>
      <c r="W1" s="22"/>
      <c r="X1" s="22"/>
    </row>
    <row r="2" spans="1:46" ht="30" customHeight="1">
      <c r="A2" s="324" t="s">
        <v>17</v>
      </c>
      <c r="B2" s="324" t="s">
        <v>18</v>
      </c>
      <c r="C2" s="324" t="s">
        <v>19</v>
      </c>
      <c r="D2" s="328" t="s">
        <v>12</v>
      </c>
      <c r="E2" s="316" t="s">
        <v>336</v>
      </c>
      <c r="F2" s="317"/>
      <c r="G2" s="317"/>
      <c r="H2" s="317"/>
      <c r="I2" s="317"/>
      <c r="J2" s="317"/>
      <c r="K2" s="317"/>
      <c r="L2" s="317"/>
      <c r="M2" s="316" t="s">
        <v>340</v>
      </c>
      <c r="N2" s="317"/>
      <c r="O2" s="317"/>
      <c r="P2" s="317"/>
      <c r="Q2" s="317"/>
      <c r="R2" s="317"/>
      <c r="S2" s="317"/>
      <c r="T2" s="317"/>
      <c r="U2" s="337" t="s">
        <v>338</v>
      </c>
      <c r="V2" s="337"/>
      <c r="W2" s="337"/>
      <c r="X2" s="337"/>
      <c r="Y2" s="332" t="s">
        <v>317</v>
      </c>
      <c r="Z2" s="333"/>
      <c r="AA2" s="333"/>
      <c r="AB2" s="333"/>
      <c r="AC2" s="333"/>
      <c r="AD2" s="333"/>
      <c r="AE2" s="333"/>
      <c r="AF2" s="333"/>
      <c r="AG2" s="333"/>
      <c r="AH2" s="333"/>
      <c r="AI2" s="333"/>
      <c r="AJ2" s="332" t="s">
        <v>317</v>
      </c>
      <c r="AK2" s="333"/>
      <c r="AL2" s="333"/>
      <c r="AM2" s="333"/>
      <c r="AN2" s="333"/>
      <c r="AO2" s="333"/>
      <c r="AP2" s="333"/>
      <c r="AQ2" s="333"/>
      <c r="AR2" s="333"/>
      <c r="AS2" s="333"/>
      <c r="AT2" s="333"/>
    </row>
    <row r="3" spans="1:46" ht="77.25" customHeight="1">
      <c r="A3" s="324"/>
      <c r="B3" s="324"/>
      <c r="C3" s="324"/>
      <c r="D3" s="328"/>
      <c r="E3" s="338" t="s">
        <v>42</v>
      </c>
      <c r="F3" s="339"/>
      <c r="G3" s="339"/>
      <c r="H3" s="340"/>
      <c r="I3" s="338" t="s">
        <v>43</v>
      </c>
      <c r="J3" s="339"/>
      <c r="K3" s="339"/>
      <c r="L3" s="340"/>
      <c r="M3" s="338" t="s">
        <v>44</v>
      </c>
      <c r="N3" s="339"/>
      <c r="O3" s="339"/>
      <c r="P3" s="340"/>
      <c r="Q3" s="338" t="s">
        <v>45</v>
      </c>
      <c r="R3" s="339"/>
      <c r="S3" s="339"/>
      <c r="T3" s="340"/>
      <c r="U3" s="338" t="s">
        <v>46</v>
      </c>
      <c r="V3" s="339"/>
      <c r="W3" s="339"/>
      <c r="X3" s="340"/>
      <c r="Y3" s="334"/>
      <c r="Z3" s="335"/>
      <c r="AA3" s="335"/>
      <c r="AB3" s="335"/>
      <c r="AC3" s="335"/>
      <c r="AD3" s="335"/>
      <c r="AE3" s="335"/>
      <c r="AF3" s="335"/>
      <c r="AG3" s="335"/>
      <c r="AH3" s="335"/>
      <c r="AI3" s="335"/>
      <c r="AJ3" s="334"/>
      <c r="AK3" s="335"/>
      <c r="AL3" s="335"/>
      <c r="AM3" s="335"/>
      <c r="AN3" s="335"/>
      <c r="AO3" s="335"/>
      <c r="AP3" s="335"/>
      <c r="AQ3" s="335"/>
      <c r="AR3" s="335"/>
      <c r="AS3" s="335"/>
      <c r="AT3" s="335"/>
    </row>
    <row r="4" spans="1:46" ht="21" customHeight="1">
      <c r="A4" s="324"/>
      <c r="B4" s="324"/>
      <c r="C4" s="324"/>
      <c r="D4" s="328"/>
      <c r="E4" s="298" t="s">
        <v>23</v>
      </c>
      <c r="F4" s="299"/>
      <c r="G4" s="306" t="s">
        <v>24</v>
      </c>
      <c r="H4" s="307"/>
      <c r="I4" s="298" t="s">
        <v>23</v>
      </c>
      <c r="J4" s="299"/>
      <c r="K4" s="306" t="s">
        <v>24</v>
      </c>
      <c r="L4" s="307"/>
      <c r="M4" s="298" t="s">
        <v>23</v>
      </c>
      <c r="N4" s="299"/>
      <c r="O4" s="306" t="s">
        <v>24</v>
      </c>
      <c r="P4" s="307"/>
      <c r="Q4" s="298" t="s">
        <v>23</v>
      </c>
      <c r="R4" s="299"/>
      <c r="S4" s="306" t="s">
        <v>24</v>
      </c>
      <c r="T4" s="307"/>
      <c r="U4" s="298" t="s">
        <v>23</v>
      </c>
      <c r="V4" s="299"/>
      <c r="W4" s="306" t="s">
        <v>24</v>
      </c>
      <c r="X4" s="307"/>
      <c r="Y4" s="314" t="s">
        <v>446</v>
      </c>
      <c r="Z4" s="315"/>
      <c r="AA4" s="315"/>
      <c r="AB4" s="315"/>
      <c r="AC4" s="315"/>
      <c r="AD4" s="315"/>
      <c r="AE4" s="315"/>
      <c r="AF4" s="315"/>
      <c r="AG4" s="315"/>
      <c r="AH4" s="315"/>
      <c r="AI4" s="329"/>
      <c r="AJ4" s="314" t="s">
        <v>447</v>
      </c>
      <c r="AK4" s="315"/>
      <c r="AL4" s="315"/>
      <c r="AM4" s="315"/>
      <c r="AN4" s="315"/>
      <c r="AO4" s="315"/>
      <c r="AP4" s="315"/>
      <c r="AQ4" s="315"/>
      <c r="AR4" s="315"/>
      <c r="AS4" s="315"/>
      <c r="AT4" s="329"/>
    </row>
    <row r="5" spans="1:46" ht="21" customHeight="1">
      <c r="A5" s="324"/>
      <c r="B5" s="324"/>
      <c r="C5" s="324"/>
      <c r="D5" s="328"/>
      <c r="E5" s="300"/>
      <c r="F5" s="301"/>
      <c r="G5" s="308"/>
      <c r="H5" s="309"/>
      <c r="I5" s="300"/>
      <c r="J5" s="301"/>
      <c r="K5" s="308"/>
      <c r="L5" s="309"/>
      <c r="M5" s="300"/>
      <c r="N5" s="301"/>
      <c r="O5" s="308"/>
      <c r="P5" s="309"/>
      <c r="Q5" s="300"/>
      <c r="R5" s="301"/>
      <c r="S5" s="308"/>
      <c r="T5" s="309"/>
      <c r="U5" s="300"/>
      <c r="V5" s="301"/>
      <c r="W5" s="308"/>
      <c r="X5" s="309"/>
      <c r="Y5" s="330" t="s">
        <v>337</v>
      </c>
      <c r="Z5" s="293" t="s">
        <v>337</v>
      </c>
      <c r="AA5" s="294"/>
      <c r="AB5" s="330" t="s">
        <v>341</v>
      </c>
      <c r="AC5" s="293" t="s">
        <v>341</v>
      </c>
      <c r="AD5" s="294"/>
      <c r="AE5" s="330" t="s">
        <v>339</v>
      </c>
      <c r="AF5" s="293" t="s">
        <v>339</v>
      </c>
      <c r="AG5" s="294"/>
      <c r="AH5" s="321" t="s">
        <v>155</v>
      </c>
      <c r="AI5" s="322"/>
      <c r="AJ5" s="330" t="s">
        <v>337</v>
      </c>
      <c r="AK5" s="293" t="s">
        <v>337</v>
      </c>
      <c r="AL5" s="294"/>
      <c r="AM5" s="330" t="s">
        <v>341</v>
      </c>
      <c r="AN5" s="293" t="s">
        <v>341</v>
      </c>
      <c r="AO5" s="294"/>
      <c r="AP5" s="330" t="s">
        <v>339</v>
      </c>
      <c r="AQ5" s="293" t="s">
        <v>339</v>
      </c>
      <c r="AR5" s="294"/>
      <c r="AS5" s="321" t="s">
        <v>155</v>
      </c>
      <c r="AT5" s="322"/>
    </row>
    <row r="6" spans="1:46" ht="23.25" customHeight="1">
      <c r="A6" s="324"/>
      <c r="B6" s="324"/>
      <c r="C6" s="324"/>
      <c r="D6" s="328"/>
      <c r="E6" s="302"/>
      <c r="F6" s="303"/>
      <c r="G6" s="310"/>
      <c r="H6" s="311"/>
      <c r="I6" s="302"/>
      <c r="J6" s="303"/>
      <c r="K6" s="310"/>
      <c r="L6" s="311"/>
      <c r="M6" s="302"/>
      <c r="N6" s="303"/>
      <c r="O6" s="310"/>
      <c r="P6" s="311"/>
      <c r="Q6" s="302"/>
      <c r="R6" s="303"/>
      <c r="S6" s="310"/>
      <c r="T6" s="311"/>
      <c r="U6" s="302"/>
      <c r="V6" s="303"/>
      <c r="W6" s="310"/>
      <c r="X6" s="311"/>
      <c r="Y6" s="331"/>
      <c r="Z6" s="72" t="s">
        <v>26</v>
      </c>
      <c r="AA6" s="72" t="s">
        <v>27</v>
      </c>
      <c r="AB6" s="331"/>
      <c r="AC6" s="72" t="s">
        <v>26</v>
      </c>
      <c r="AD6" s="72" t="s">
        <v>27</v>
      </c>
      <c r="AE6" s="331"/>
      <c r="AF6" s="72" t="s">
        <v>26</v>
      </c>
      <c r="AG6" s="72" t="s">
        <v>27</v>
      </c>
      <c r="AH6" s="67" t="s">
        <v>26</v>
      </c>
      <c r="AI6" s="67" t="s">
        <v>27</v>
      </c>
      <c r="AJ6" s="331"/>
      <c r="AK6" s="72" t="s">
        <v>26</v>
      </c>
      <c r="AL6" s="72" t="s">
        <v>27</v>
      </c>
      <c r="AM6" s="331"/>
      <c r="AN6" s="72" t="s">
        <v>26</v>
      </c>
      <c r="AO6" s="72" t="s">
        <v>27</v>
      </c>
      <c r="AP6" s="331"/>
      <c r="AQ6" s="72" t="s">
        <v>26</v>
      </c>
      <c r="AR6" s="72" t="s">
        <v>27</v>
      </c>
      <c r="AS6" s="67" t="s">
        <v>26</v>
      </c>
      <c r="AT6" s="67" t="s">
        <v>27</v>
      </c>
    </row>
    <row r="7" spans="1:46" ht="27" customHeight="1">
      <c r="A7" s="324"/>
      <c r="B7" s="324"/>
      <c r="C7" s="324"/>
      <c r="D7" s="328"/>
      <c r="E7" s="122" t="s">
        <v>25</v>
      </c>
      <c r="F7" s="122" t="s">
        <v>262</v>
      </c>
      <c r="G7" s="122" t="s">
        <v>25</v>
      </c>
      <c r="H7" s="122" t="s">
        <v>262</v>
      </c>
      <c r="I7" s="122" t="s">
        <v>25</v>
      </c>
      <c r="J7" s="122" t="s">
        <v>262</v>
      </c>
      <c r="K7" s="122" t="s">
        <v>25</v>
      </c>
      <c r="L7" s="122" t="s">
        <v>262</v>
      </c>
      <c r="M7" s="122" t="s">
        <v>25</v>
      </c>
      <c r="N7" s="122" t="s">
        <v>262</v>
      </c>
      <c r="O7" s="122" t="s">
        <v>25</v>
      </c>
      <c r="P7" s="122" t="s">
        <v>262</v>
      </c>
      <c r="Q7" s="122" t="s">
        <v>25</v>
      </c>
      <c r="R7" s="122" t="s">
        <v>262</v>
      </c>
      <c r="S7" s="122" t="s">
        <v>25</v>
      </c>
      <c r="T7" s="122" t="s">
        <v>262</v>
      </c>
      <c r="U7" s="122" t="s">
        <v>25</v>
      </c>
      <c r="V7" s="122" t="s">
        <v>262</v>
      </c>
      <c r="W7" s="122" t="s">
        <v>25</v>
      </c>
      <c r="X7" s="122" t="s">
        <v>262</v>
      </c>
      <c r="Y7" s="314" t="s">
        <v>306</v>
      </c>
      <c r="Z7" s="315"/>
      <c r="AA7" s="315"/>
      <c r="AB7" s="315"/>
      <c r="AC7" s="315"/>
      <c r="AD7" s="315"/>
      <c r="AE7" s="315"/>
      <c r="AF7" s="315"/>
      <c r="AG7" s="315"/>
      <c r="AH7" s="315"/>
      <c r="AI7" s="329"/>
      <c r="AJ7" s="314" t="s">
        <v>306</v>
      </c>
      <c r="AK7" s="315"/>
      <c r="AL7" s="315"/>
      <c r="AM7" s="315"/>
      <c r="AN7" s="315"/>
      <c r="AO7" s="315"/>
      <c r="AP7" s="315"/>
      <c r="AQ7" s="315"/>
      <c r="AR7" s="315"/>
      <c r="AS7" s="315"/>
      <c r="AT7" s="329"/>
    </row>
    <row r="8" spans="1:46" ht="45" customHeight="1">
      <c r="A8" s="131">
        <f>'MAKLUMAT MURID'!A13</f>
        <v>1</v>
      </c>
      <c r="B8" s="223">
        <f>VLOOKUP(A8,'MAKLUMAT MURID'!$A$13:$I$52,2,FALSE)</f>
        <v>0</v>
      </c>
      <c r="C8" s="120" t="str">
        <f>VLOOKUP(A8,'MAKLUMAT MURID'!$A$13:$I$52,6,FALSE)</f>
        <v/>
      </c>
      <c r="D8" s="120">
        <f>VLOOKUP(A8,'MAKLUMAT MURID'!$A$13:$I$52,5,FALSE)</f>
        <v>0</v>
      </c>
      <c r="E8" s="38"/>
      <c r="F8" s="134"/>
      <c r="G8" s="38"/>
      <c r="H8" s="134"/>
      <c r="I8" s="38"/>
      <c r="J8" s="134"/>
      <c r="K8" s="38"/>
      <c r="L8" s="134"/>
      <c r="M8" s="38"/>
      <c r="N8" s="134"/>
      <c r="O8" s="38"/>
      <c r="P8" s="134"/>
      <c r="Q8" s="38"/>
      <c r="R8" s="134"/>
      <c r="S8" s="38"/>
      <c r="T8" s="134"/>
      <c r="U8" s="38"/>
      <c r="V8" s="134"/>
      <c r="W8" s="38"/>
      <c r="X8" s="134"/>
      <c r="Y8" s="127" t="str">
        <f>IF(AND(Z8="",AA8=""),"",AVERAGE(Z8:AA8))</f>
        <v/>
      </c>
      <c r="Z8" s="125" t="str">
        <f>IF($C8=Z$6,IF(SUM(I8,E8)=0,"",IF(AND(AVERAGE(I8,E8)&gt;=1,AVERAGE(I8,E8)&lt;=1.6),1,IF(AND(AVERAGE(I8,E8)&gt;1.6,AVERAGE(I8,E8)&lt;=2.6),2,IF(AND(AVERAGE(I8,E8)&gt;2.6,AVERAGE(I8,E8)&lt;=3),3)))),"")</f>
        <v/>
      </c>
      <c r="AA8" s="125" t="str">
        <f>IF($C8=AA$6,IF(SUM(I8,E8)=0,"",IF(AND(AVERAGE(I8,E8)&gt;=1,AVERAGE(I8,E8)&lt;=1.6),1,IF(AND(AVERAGE(8,E8)&gt;1.6,AVERAGE(I8,E8)&lt;=2.6),2,IF(AND(AVERAGE(I8,E8)&gt;2.6,AVERAGE(I8,E8)&lt;=3),3)))),"")</f>
        <v/>
      </c>
      <c r="AB8" s="127" t="str">
        <f>IF(AND(AC8="",AD8=""),"",AVERAGE(AC8:AD8))</f>
        <v/>
      </c>
      <c r="AC8" s="125" t="str">
        <f>IF($C8=AC$6,IF(SUM(M8,Q8)=0,"",IF(AND(AVERAGE(M8,Q8)&gt;=1,AVERAGE(M8,Q8)&lt;=1.6),1,IF(AND(AVERAGE(M8,Q8)&gt;1.6,AVERAGE(M8,Q8)&lt;=2.6),2,IF(AND(AVERAGE(M8,Q8)&gt;2.6,AVERAGE(M8,Q8)&lt;=3),3)))),"")</f>
        <v/>
      </c>
      <c r="AD8" s="125" t="str">
        <f>IF($C8=AD$6,IF(SUM(M8,Q8)=0,"",IF(AND(AVERAGE(M8,Q8)&gt;=1,AVERAGE(M8,Q8)&lt;=1.6),1,IF(AND(AVERAGE(M8,Q8)&gt;1.6,AVERAGE(M8,Q8)&lt;=2.6),2,IF(AND(AVERAGE(M8,Q8)&gt;2.6,AVERAGE(M8,Q8)&lt;=3),3)))),"")</f>
        <v/>
      </c>
      <c r="AE8" s="127" t="str">
        <f>IF(AND(AF8="",AG8=""),"",AVERAGE(AF8:AG8))</f>
        <v/>
      </c>
      <c r="AF8" s="125" t="str">
        <f>IF($C8=AF$6,IF(SUM(U8)=0,"",IF(AND(AVERAGE(U8)&gt;=1,AVERAGE(U8)&lt;=1.6),1,IF(AND(AVERAGE(U8)&gt;1.6,AVERAGE(U8)&lt;=2.6),2,IF(AND(AVERAGE(U8)&gt;2.6,AVERAGE(U8)&lt;=3),3)))),"")</f>
        <v/>
      </c>
      <c r="AG8" s="125" t="str">
        <f>IF($C8=AG$6,IF(SUM(U8)=0,"",IF(AND(AVERAGE(U8)&gt;=1,AVERAGE(U8)&lt;=1.6),1,IF(AND(AVERAGE(U8)&gt;1.6,AVERAGE(U8)&lt;=2.6),2,IF(AND(AVERAGE(U8)&gt;2.6,AVERAGE(U8)&lt;=3),3)))),"")</f>
        <v/>
      </c>
      <c r="AH8" s="146"/>
      <c r="AI8" s="146"/>
      <c r="AJ8" s="127" t="str">
        <f>IF(AND(AK8="",AL8=""),"",AVERAGE(AK8:AL8))</f>
        <v/>
      </c>
      <c r="AK8" s="125" t="str">
        <f>IF($C8=AK$6,IF(SUM(G8,K8)=0,"",IF(AND(AVERAGE(G8,K8)&gt;=1,AVERAGE(G8,K8)&lt;=1.6),1,IF(AND(AVERAGE(G8,K8)&gt;1.6,AVERAGE(G8,K8)&lt;=2.6),2,IF(AND(AVERAGE(G8,K8)&gt;2.6,AVERAGE(G8,K8)&lt;=3),3)))),"")</f>
        <v/>
      </c>
      <c r="AL8" s="125" t="str">
        <f>IF($C8=AL$6,IF(SUM(G8,K8)=0,"",IF(AND(AVERAGE(G8,K8)&gt;=1,AVERAGE(G8,K8)&lt;=1.6),1,IF(AND(AVERAGE(G8,K8)&gt;1.6,AVERAGE(G8,K8)&lt;=2.6),2,IF(AND(AVERAGE(G8,K8)&gt;2.6,AVERAGE(G8,K8)&lt;=3),3)))),"")</f>
        <v/>
      </c>
      <c r="AM8" s="127" t="str">
        <f>IF(AND(AN8="",AO8=""),"",AVERAGE(AN8:AO8))</f>
        <v/>
      </c>
      <c r="AN8" s="125" t="str">
        <f>IF($C8=AN$6,IF(SUM(O8,S8)=0,"",IF(AND(AVERAGE(O8,S8)&gt;=1,AVERAGE(O8,S8)&lt;=1.6),1,IF(AND(AVERAGE(O8,S8)&gt;1.6,AVERAGE(O8,S8)&lt;=2.6),2,IF(AND(AVERAGE(O8,S8)&gt;2.6,AVERAGE(O8,S8)&lt;=3),3)))),"")</f>
        <v/>
      </c>
      <c r="AO8" s="125" t="str">
        <f>IF($C8=AO$6,IF(SUM(O8,S8)=0,"",IF(AND(AVERAGE(O8,S8)&gt;=1,AVERAGE(O8,S8)&lt;=1.6),1,IF(AND(AVERAGE(O8,S8)&gt;1.6,AVERAGE(O8,S8)&lt;=2.6),2,IF(AND(AVERAGE(O8,S8)&gt;2.6,AVERAGE(O8,S8)&lt;=3),3)))),"")</f>
        <v/>
      </c>
      <c r="AP8" s="127" t="str">
        <f>IF(AND(AQ8="",AR8=""),"",AVERAGE(AQ8:AR8))</f>
        <v/>
      </c>
      <c r="AQ8" s="125" t="str">
        <f>IF($C8=AQ$6,IF(SUM(W8)=0,"",IF(AND(AVERAGE(W8)&gt;=1,AVERAGE(W8)&lt;=1.6),1,IF(AND(AVERAGE(W8)&gt;1.6,AVERAGE(W8)&lt;=2.6),2,IF(AND(AVERAGE(W8)&gt;2.6,AVERAGE(W8)&lt;=3),3)))),"")</f>
        <v/>
      </c>
      <c r="AR8" s="125" t="str">
        <f>IF($C8=AR$6,IF(SUM(W8)=0,"",IF(AND(AVERAGE(W8)&gt;=1,AVERAGE(W8)&lt;=1.6),1,IF(AND(AVERAGE(W8)&gt;1.6,AVERAGE(W8)&lt;=2.6),2,IF(AND(AVERAGE(W8)&gt;2.6,AVERAGE(W8)&lt;=3),3)))),"")</f>
        <v/>
      </c>
      <c r="AS8" s="146"/>
      <c r="AT8" s="146"/>
    </row>
    <row r="9" spans="1:46" ht="45" customHeight="1">
      <c r="A9" s="131">
        <f>'MAKLUMAT MURID'!A14</f>
        <v>2</v>
      </c>
      <c r="B9" s="223">
        <f>VLOOKUP(A9,'MAKLUMAT MURID'!$A$13:$I$52,2,FALSE)</f>
        <v>0</v>
      </c>
      <c r="C9" s="120" t="str">
        <f>VLOOKUP(A9,'MAKLUMAT MURID'!$A$13:$I$52,6,FALSE)</f>
        <v/>
      </c>
      <c r="D9" s="120">
        <f>VLOOKUP(A9,'MAKLUMAT MURID'!$A$13:$I$52,5,FALSE)</f>
        <v>0</v>
      </c>
      <c r="E9" s="38"/>
      <c r="F9" s="134"/>
      <c r="G9" s="38"/>
      <c r="H9" s="134"/>
      <c r="I9" s="38"/>
      <c r="J9" s="134"/>
      <c r="K9" s="38"/>
      <c r="L9" s="134"/>
      <c r="M9" s="38"/>
      <c r="N9" s="134"/>
      <c r="O9" s="38"/>
      <c r="P9" s="134"/>
      <c r="Q9" s="38"/>
      <c r="R9" s="134"/>
      <c r="S9" s="38"/>
      <c r="T9" s="134"/>
      <c r="U9" s="38"/>
      <c r="V9" s="134"/>
      <c r="W9" s="38"/>
      <c r="X9" s="134"/>
      <c r="Y9" s="127" t="str">
        <f t="shared" ref="Y9:Y47" si="0">IF(AND(Z9="",AA9=""),"",AVERAGE(Z9:AA9))</f>
        <v/>
      </c>
      <c r="Z9" s="125" t="str">
        <f t="shared" ref="Z9:Z47" si="1">IF($C9=Z$6,IF(SUM(I9,E9)=0,"",IF(AND(AVERAGE(I9,E9)&gt;=1,AVERAGE(I9,E9)&lt;=1.6),1,IF(AND(AVERAGE(I9,E9)&gt;1.6,AVERAGE(I9,E9)&lt;=2.6),2,IF(AND(AVERAGE(I9,E9)&gt;2.6,AVERAGE(I9,E9)&lt;=3),3)))),"")</f>
        <v/>
      </c>
      <c r="AA9" s="125" t="str">
        <f t="shared" ref="AA9:AA47" si="2">IF($C9=AA$6,IF(SUM(I9,E9)=0,"",IF(AND(AVERAGE(I9,E9)&gt;=1,AVERAGE(I9,E9)&lt;=1.6),1,IF(AND(AVERAGE(8,E9)&gt;1.6,AVERAGE(I9,E9)&lt;=2.6),2,IF(AND(AVERAGE(I9,E9)&gt;2.6,AVERAGE(I9,E9)&lt;=3),3)))),"")</f>
        <v/>
      </c>
      <c r="AB9" s="127" t="str">
        <f t="shared" ref="AB9:AB32" si="3">IF(AND(AC9="",AD9=""),"",AVERAGE(AC9:AD9))</f>
        <v/>
      </c>
      <c r="AC9" s="125" t="str">
        <f t="shared" ref="AC9:AC32" si="4">IF($C9=AC$6,IF(SUM(M9,Q9)=0,"",IF(AND(AVERAGE(M9,Q9)&gt;=1,AVERAGE(M9,Q9)&lt;=1.6),1,IF(AND(AVERAGE(M9,Q9)&gt;1.6,AVERAGE(M9,Q9)&lt;=2.6),2,IF(AND(AVERAGE(M9,Q9)&gt;2.6,AVERAGE(M9,Q9)&lt;=3),3)))),"")</f>
        <v/>
      </c>
      <c r="AD9" s="125" t="str">
        <f t="shared" ref="AD9:AD32" si="5">IF($C9=AD$6,IF(SUM(M9,Q9)=0,"",IF(AND(AVERAGE(M9,Q9)&gt;=1,AVERAGE(M9,Q9)&lt;=1.6),1,IF(AND(AVERAGE(M9,Q9)&gt;1.6,AVERAGE(M9,Q9)&lt;=2.6),2,IF(AND(AVERAGE(M9,Q9)&gt;2.6,AVERAGE(M9,Q9)&lt;=3),3)))),"")</f>
        <v/>
      </c>
      <c r="AE9" s="127" t="str">
        <f t="shared" ref="AE9:AE32" si="6">IF(AND(AF9="",AG9=""),"",AVERAGE(AF9:AG9))</f>
        <v/>
      </c>
      <c r="AF9" s="125" t="str">
        <f t="shared" ref="AF9:AF32" si="7">IF($C9=AF$6,IF(SUM(U9)=0,"",IF(AND(AVERAGE(U9)&gt;=1,AVERAGE(U9)&lt;=1.6),1,IF(AND(AVERAGE(U9)&gt;1.6,AVERAGE(U9)&lt;=2.6),2,IF(AND(AVERAGE(U9)&gt;2.6,AVERAGE(U9)&lt;=3),3)))),"")</f>
        <v/>
      </c>
      <c r="AG9" s="125" t="str">
        <f t="shared" ref="AG9:AG32" si="8">IF($C9=AG$6,IF(SUM(U9)=0,"",IF(AND(AVERAGE(U9)&gt;=1,AVERAGE(U9)&lt;=1.6),1,IF(AND(AVERAGE(U9)&gt;1.6,AVERAGE(U9)&lt;=2.6),2,IF(AND(AVERAGE(U9)&gt;2.6,AVERAGE(U9)&lt;=3),3)))),"")</f>
        <v/>
      </c>
      <c r="AH9" s="146"/>
      <c r="AI9" s="146"/>
      <c r="AJ9" s="127" t="str">
        <f t="shared" ref="AJ9:AJ47" si="9">IF(AND(AK9="",AL9=""),"",AVERAGE(AK9:AL9))</f>
        <v/>
      </c>
      <c r="AK9" s="125" t="str">
        <f t="shared" ref="AK9:AK47" si="10">IF($C9=AK$6,IF(SUM(G9,K9)=0,"",IF(AND(AVERAGE(G9,K9)&gt;=1,AVERAGE(G9,K9)&lt;=1.6),1,IF(AND(AVERAGE(G9,K9)&gt;1.6,AVERAGE(G9,K9)&lt;=2.6),2,IF(AND(AVERAGE(G9,K9)&gt;2.6,AVERAGE(G9,K9)&lt;=3),3)))),"")</f>
        <v/>
      </c>
      <c r="AL9" s="125" t="str">
        <f t="shared" ref="AL9:AL47" si="11">IF($C9=AL$6,IF(SUM(G9,K9)=0,"",IF(AND(AVERAGE(G9,K9)&gt;=1,AVERAGE(G9,K9)&lt;=1.6),1,IF(AND(AVERAGE(G9,K9)&gt;1.6,AVERAGE(G9,K9)&lt;=2.6),2,IF(AND(AVERAGE(G9,K9)&gt;2.6,AVERAGE(G9,K9)&lt;=3),3)))),"")</f>
        <v/>
      </c>
      <c r="AM9" s="127" t="str">
        <f t="shared" ref="AM9:AM47" si="12">IF(AND(AN9="",AO9=""),"",AVERAGE(AN9:AO9))</f>
        <v/>
      </c>
      <c r="AN9" s="125" t="str">
        <f t="shared" ref="AN9:AN47" si="13">IF($C9=AN$6,IF(SUM(O9,S9)=0,"",IF(AND(AVERAGE(O9,S9)&gt;=1,AVERAGE(O9,S9)&lt;=1.6),1,IF(AND(AVERAGE(O9,S9)&gt;1.6,AVERAGE(O9,S9)&lt;=2.6),2,IF(AND(AVERAGE(O9,S9)&gt;2.6,AVERAGE(O9,S9)&lt;=3),3)))),"")</f>
        <v/>
      </c>
      <c r="AO9" s="125" t="str">
        <f t="shared" ref="AO9:AO47" si="14">IF($C9=AO$6,IF(SUM(O9,S9)=0,"",IF(AND(AVERAGE(O9,S9)&gt;=1,AVERAGE(O9,S9)&lt;=1.6),1,IF(AND(AVERAGE(O9,S9)&gt;1.6,AVERAGE(O9,S9)&lt;=2.6),2,IF(AND(AVERAGE(O9,S9)&gt;2.6,AVERAGE(O9,S9)&lt;=3),3)))),"")</f>
        <v/>
      </c>
      <c r="AP9" s="127" t="str">
        <f t="shared" ref="AP9:AP47" si="15">IF(AND(AQ9="",AR9=""),"",AVERAGE(AQ9:AR9))</f>
        <v/>
      </c>
      <c r="AQ9" s="125" t="str">
        <f t="shared" ref="AQ9:AQ47" si="16">IF($C9=AQ$6,IF(SUM(W9)=0,"",IF(AND(AVERAGE(W9)&gt;=1,AVERAGE(W9)&lt;=1.6),1,IF(AND(AVERAGE(W9)&gt;1.6,AVERAGE(W9)&lt;=2.6),2,IF(AND(AVERAGE(W9)&gt;2.6,AVERAGE(W9)&lt;=3),3)))),"")</f>
        <v/>
      </c>
      <c r="AR9" s="125" t="str">
        <f t="shared" ref="AR9:AR47" si="17">IF($C9=AR$6,IF(SUM(W9)=0,"",IF(AND(AVERAGE(W9)&gt;=1,AVERAGE(W9)&lt;=1.6),1,IF(AND(AVERAGE(W9)&gt;1.6,AVERAGE(W9)&lt;=2.6),2,IF(AND(AVERAGE(W9)&gt;2.6,AVERAGE(W9)&lt;=3),3)))),"")</f>
        <v/>
      </c>
      <c r="AS9" s="146"/>
      <c r="AT9" s="146"/>
    </row>
    <row r="10" spans="1:46" ht="45" customHeight="1">
      <c r="A10" s="131">
        <f>'MAKLUMAT MURID'!A15</f>
        <v>3</v>
      </c>
      <c r="B10" s="223">
        <f>VLOOKUP(A10,'MAKLUMAT MURID'!$A$13:$I$52,2,FALSE)</f>
        <v>0</v>
      </c>
      <c r="C10" s="120" t="str">
        <f>VLOOKUP(A10,'MAKLUMAT MURID'!$A$13:$I$52,6,FALSE)</f>
        <v/>
      </c>
      <c r="D10" s="120">
        <f>VLOOKUP(A10,'MAKLUMAT MURID'!$A$13:$I$52,5,FALSE)</f>
        <v>0</v>
      </c>
      <c r="E10" s="38"/>
      <c r="F10" s="134"/>
      <c r="G10" s="38"/>
      <c r="H10" s="134"/>
      <c r="I10" s="38"/>
      <c r="J10" s="134"/>
      <c r="K10" s="38"/>
      <c r="L10" s="134"/>
      <c r="M10" s="38"/>
      <c r="N10" s="134"/>
      <c r="O10" s="38"/>
      <c r="P10" s="134"/>
      <c r="Q10" s="38"/>
      <c r="R10" s="134"/>
      <c r="S10" s="38"/>
      <c r="T10" s="134"/>
      <c r="U10" s="38"/>
      <c r="V10" s="134"/>
      <c r="W10" s="38"/>
      <c r="X10" s="134"/>
      <c r="Y10" s="127" t="str">
        <f t="shared" si="0"/>
        <v/>
      </c>
      <c r="Z10" s="125" t="str">
        <f t="shared" si="1"/>
        <v/>
      </c>
      <c r="AA10" s="125" t="str">
        <f t="shared" si="2"/>
        <v/>
      </c>
      <c r="AB10" s="127" t="str">
        <f t="shared" si="3"/>
        <v/>
      </c>
      <c r="AC10" s="125" t="str">
        <f t="shared" si="4"/>
        <v/>
      </c>
      <c r="AD10" s="125" t="str">
        <f t="shared" si="5"/>
        <v/>
      </c>
      <c r="AE10" s="127" t="str">
        <f t="shared" si="6"/>
        <v/>
      </c>
      <c r="AF10" s="125" t="str">
        <f t="shared" si="7"/>
        <v/>
      </c>
      <c r="AG10" s="125" t="str">
        <f t="shared" si="8"/>
        <v/>
      </c>
      <c r="AH10" s="146"/>
      <c r="AI10" s="146"/>
      <c r="AJ10" s="127" t="str">
        <f t="shared" si="9"/>
        <v/>
      </c>
      <c r="AK10" s="125" t="str">
        <f t="shared" si="10"/>
        <v/>
      </c>
      <c r="AL10" s="125" t="str">
        <f t="shared" si="11"/>
        <v/>
      </c>
      <c r="AM10" s="127" t="str">
        <f t="shared" si="12"/>
        <v/>
      </c>
      <c r="AN10" s="125" t="str">
        <f t="shared" si="13"/>
        <v/>
      </c>
      <c r="AO10" s="125" t="str">
        <f t="shared" si="14"/>
        <v/>
      </c>
      <c r="AP10" s="127" t="str">
        <f t="shared" si="15"/>
        <v/>
      </c>
      <c r="AQ10" s="125" t="str">
        <f t="shared" si="16"/>
        <v/>
      </c>
      <c r="AR10" s="125" t="str">
        <f t="shared" si="17"/>
        <v/>
      </c>
      <c r="AS10" s="146"/>
      <c r="AT10" s="146"/>
    </row>
    <row r="11" spans="1:46" ht="45" customHeight="1">
      <c r="A11" s="131">
        <f>'MAKLUMAT MURID'!A16</f>
        <v>4</v>
      </c>
      <c r="B11" s="223">
        <f>VLOOKUP(A11,'MAKLUMAT MURID'!$A$13:$I$52,2,FALSE)</f>
        <v>0</v>
      </c>
      <c r="C11" s="120" t="str">
        <f>VLOOKUP(A11,'MAKLUMAT MURID'!$A$13:$I$52,6,FALSE)</f>
        <v/>
      </c>
      <c r="D11" s="120">
        <f>VLOOKUP(A11,'MAKLUMAT MURID'!$A$13:$I$52,5,FALSE)</f>
        <v>0</v>
      </c>
      <c r="E11" s="38"/>
      <c r="F11" s="134"/>
      <c r="G11" s="38"/>
      <c r="H11" s="134"/>
      <c r="I11" s="38"/>
      <c r="J11" s="134"/>
      <c r="K11" s="38"/>
      <c r="L11" s="134"/>
      <c r="M11" s="38"/>
      <c r="N11" s="134"/>
      <c r="O11" s="38"/>
      <c r="P11" s="134"/>
      <c r="Q11" s="38"/>
      <c r="R11" s="134"/>
      <c r="S11" s="38"/>
      <c r="T11" s="134"/>
      <c r="U11" s="38"/>
      <c r="V11" s="134"/>
      <c r="W11" s="38"/>
      <c r="X11" s="134"/>
      <c r="Y11" s="127" t="str">
        <f t="shared" si="0"/>
        <v/>
      </c>
      <c r="Z11" s="125" t="str">
        <f t="shared" si="1"/>
        <v/>
      </c>
      <c r="AA11" s="125" t="str">
        <f t="shared" si="2"/>
        <v/>
      </c>
      <c r="AB11" s="127" t="str">
        <f t="shared" si="3"/>
        <v/>
      </c>
      <c r="AC11" s="125" t="str">
        <f t="shared" si="4"/>
        <v/>
      </c>
      <c r="AD11" s="125" t="str">
        <f t="shared" si="5"/>
        <v/>
      </c>
      <c r="AE11" s="127" t="str">
        <f t="shared" si="6"/>
        <v/>
      </c>
      <c r="AF11" s="125" t="str">
        <f t="shared" si="7"/>
        <v/>
      </c>
      <c r="AG11" s="125" t="str">
        <f t="shared" si="8"/>
        <v/>
      </c>
      <c r="AH11" s="146"/>
      <c r="AI11" s="146"/>
      <c r="AJ11" s="127" t="str">
        <f t="shared" si="9"/>
        <v/>
      </c>
      <c r="AK11" s="125" t="str">
        <f t="shared" si="10"/>
        <v/>
      </c>
      <c r="AL11" s="125" t="str">
        <f t="shared" si="11"/>
        <v/>
      </c>
      <c r="AM11" s="127" t="str">
        <f t="shared" si="12"/>
        <v/>
      </c>
      <c r="AN11" s="125" t="str">
        <f t="shared" si="13"/>
        <v/>
      </c>
      <c r="AO11" s="125" t="str">
        <f t="shared" si="14"/>
        <v/>
      </c>
      <c r="AP11" s="127" t="str">
        <f t="shared" si="15"/>
        <v/>
      </c>
      <c r="AQ11" s="125" t="str">
        <f t="shared" si="16"/>
        <v/>
      </c>
      <c r="AR11" s="125" t="str">
        <f t="shared" si="17"/>
        <v/>
      </c>
      <c r="AS11" s="146"/>
      <c r="AT11" s="146"/>
    </row>
    <row r="12" spans="1:46" ht="45" customHeight="1">
      <c r="A12" s="131">
        <f>'MAKLUMAT MURID'!A17</f>
        <v>5</v>
      </c>
      <c r="B12" s="223">
        <f>VLOOKUP(A12,'MAKLUMAT MURID'!$A$13:$I$52,2,FALSE)</f>
        <v>0</v>
      </c>
      <c r="C12" s="120" t="str">
        <f>VLOOKUP(A12,'MAKLUMAT MURID'!$A$13:$I$52,6,FALSE)</f>
        <v/>
      </c>
      <c r="D12" s="120">
        <f>VLOOKUP(A12,'MAKLUMAT MURID'!$A$13:$I$52,5,FALSE)</f>
        <v>0</v>
      </c>
      <c r="E12" s="38"/>
      <c r="F12" s="134"/>
      <c r="G12" s="38"/>
      <c r="H12" s="134"/>
      <c r="I12" s="38"/>
      <c r="J12" s="134"/>
      <c r="K12" s="38"/>
      <c r="L12" s="134"/>
      <c r="M12" s="38"/>
      <c r="N12" s="134"/>
      <c r="O12" s="38"/>
      <c r="P12" s="134"/>
      <c r="Q12" s="38"/>
      <c r="R12" s="134"/>
      <c r="S12" s="38"/>
      <c r="T12" s="134"/>
      <c r="U12" s="38"/>
      <c r="V12" s="134"/>
      <c r="W12" s="38"/>
      <c r="X12" s="134"/>
      <c r="Y12" s="127" t="str">
        <f t="shared" si="0"/>
        <v/>
      </c>
      <c r="Z12" s="125" t="str">
        <f t="shared" si="1"/>
        <v/>
      </c>
      <c r="AA12" s="125" t="str">
        <f t="shared" si="2"/>
        <v/>
      </c>
      <c r="AB12" s="127" t="str">
        <f t="shared" si="3"/>
        <v/>
      </c>
      <c r="AC12" s="125" t="str">
        <f t="shared" si="4"/>
        <v/>
      </c>
      <c r="AD12" s="125" t="str">
        <f t="shared" si="5"/>
        <v/>
      </c>
      <c r="AE12" s="127" t="str">
        <f t="shared" si="6"/>
        <v/>
      </c>
      <c r="AF12" s="125" t="str">
        <f t="shared" si="7"/>
        <v/>
      </c>
      <c r="AG12" s="125" t="str">
        <f t="shared" si="8"/>
        <v/>
      </c>
      <c r="AH12" s="146"/>
      <c r="AI12" s="146"/>
      <c r="AJ12" s="127" t="str">
        <f t="shared" si="9"/>
        <v/>
      </c>
      <c r="AK12" s="125" t="str">
        <f t="shared" si="10"/>
        <v/>
      </c>
      <c r="AL12" s="125" t="str">
        <f t="shared" si="11"/>
        <v/>
      </c>
      <c r="AM12" s="127" t="str">
        <f t="shared" si="12"/>
        <v/>
      </c>
      <c r="AN12" s="125" t="str">
        <f t="shared" si="13"/>
        <v/>
      </c>
      <c r="AO12" s="125" t="str">
        <f t="shared" si="14"/>
        <v/>
      </c>
      <c r="AP12" s="127" t="str">
        <f t="shared" si="15"/>
        <v/>
      </c>
      <c r="AQ12" s="125" t="str">
        <f t="shared" si="16"/>
        <v/>
      </c>
      <c r="AR12" s="125" t="str">
        <f t="shared" si="17"/>
        <v/>
      </c>
      <c r="AS12" s="146"/>
      <c r="AT12" s="146"/>
    </row>
    <row r="13" spans="1:46" ht="45" customHeight="1">
      <c r="A13" s="131">
        <f>'MAKLUMAT MURID'!A18</f>
        <v>6</v>
      </c>
      <c r="B13" s="223">
        <f>VLOOKUP(A13,'MAKLUMAT MURID'!$A$13:$I$52,2,FALSE)</f>
        <v>0</v>
      </c>
      <c r="C13" s="120" t="str">
        <f>VLOOKUP(A13,'MAKLUMAT MURID'!$A$13:$I$52,6,FALSE)</f>
        <v/>
      </c>
      <c r="D13" s="120">
        <f>VLOOKUP(A13,'MAKLUMAT MURID'!$A$13:$I$52,5,FALSE)</f>
        <v>0</v>
      </c>
      <c r="E13" s="38"/>
      <c r="F13" s="134"/>
      <c r="G13" s="38"/>
      <c r="H13" s="134"/>
      <c r="I13" s="38"/>
      <c r="J13" s="134"/>
      <c r="K13" s="38"/>
      <c r="L13" s="134"/>
      <c r="M13" s="38"/>
      <c r="N13" s="134"/>
      <c r="O13" s="38"/>
      <c r="P13" s="134"/>
      <c r="Q13" s="38"/>
      <c r="R13" s="134"/>
      <c r="S13" s="38"/>
      <c r="T13" s="134"/>
      <c r="U13" s="38"/>
      <c r="V13" s="134"/>
      <c r="W13" s="38"/>
      <c r="X13" s="134"/>
      <c r="Y13" s="127" t="str">
        <f t="shared" si="0"/>
        <v/>
      </c>
      <c r="Z13" s="125" t="str">
        <f t="shared" si="1"/>
        <v/>
      </c>
      <c r="AA13" s="125" t="str">
        <f t="shared" si="2"/>
        <v/>
      </c>
      <c r="AB13" s="127" t="str">
        <f t="shared" si="3"/>
        <v/>
      </c>
      <c r="AC13" s="125" t="str">
        <f t="shared" si="4"/>
        <v/>
      </c>
      <c r="AD13" s="125" t="str">
        <f t="shared" si="5"/>
        <v/>
      </c>
      <c r="AE13" s="127" t="str">
        <f t="shared" si="6"/>
        <v/>
      </c>
      <c r="AF13" s="125" t="str">
        <f t="shared" si="7"/>
        <v/>
      </c>
      <c r="AG13" s="125" t="str">
        <f t="shared" si="8"/>
        <v/>
      </c>
      <c r="AH13" s="146"/>
      <c r="AI13" s="146"/>
      <c r="AJ13" s="127" t="str">
        <f t="shared" si="9"/>
        <v/>
      </c>
      <c r="AK13" s="125" t="str">
        <f t="shared" si="10"/>
        <v/>
      </c>
      <c r="AL13" s="125" t="str">
        <f t="shared" si="11"/>
        <v/>
      </c>
      <c r="AM13" s="127" t="str">
        <f t="shared" si="12"/>
        <v/>
      </c>
      <c r="AN13" s="125" t="str">
        <f t="shared" si="13"/>
        <v/>
      </c>
      <c r="AO13" s="125" t="str">
        <f t="shared" si="14"/>
        <v/>
      </c>
      <c r="AP13" s="127" t="str">
        <f t="shared" si="15"/>
        <v/>
      </c>
      <c r="AQ13" s="125" t="str">
        <f t="shared" si="16"/>
        <v/>
      </c>
      <c r="AR13" s="125" t="str">
        <f t="shared" si="17"/>
        <v/>
      </c>
      <c r="AS13" s="146"/>
      <c r="AT13" s="146"/>
    </row>
    <row r="14" spans="1:46" ht="45" customHeight="1">
      <c r="A14" s="131">
        <f>'MAKLUMAT MURID'!A19</f>
        <v>7</v>
      </c>
      <c r="B14" s="223">
        <f>VLOOKUP(A14,'MAKLUMAT MURID'!$A$13:$I$52,2,FALSE)</f>
        <v>0</v>
      </c>
      <c r="C14" s="120" t="str">
        <f>VLOOKUP(A14,'MAKLUMAT MURID'!$A$13:$I$52,6,FALSE)</f>
        <v/>
      </c>
      <c r="D14" s="120">
        <f>VLOOKUP(A14,'MAKLUMAT MURID'!$A$13:$I$52,5,FALSE)</f>
        <v>0</v>
      </c>
      <c r="E14" s="38"/>
      <c r="F14" s="134"/>
      <c r="G14" s="38"/>
      <c r="H14" s="134"/>
      <c r="I14" s="38"/>
      <c r="J14" s="134"/>
      <c r="K14" s="38"/>
      <c r="L14" s="134"/>
      <c r="M14" s="38"/>
      <c r="N14" s="134"/>
      <c r="O14" s="38"/>
      <c r="P14" s="134"/>
      <c r="Q14" s="38"/>
      <c r="R14" s="134"/>
      <c r="S14" s="38"/>
      <c r="T14" s="134"/>
      <c r="U14" s="38"/>
      <c r="V14" s="134"/>
      <c r="W14" s="38"/>
      <c r="X14" s="134"/>
      <c r="Y14" s="127" t="str">
        <f t="shared" si="0"/>
        <v/>
      </c>
      <c r="Z14" s="125" t="str">
        <f t="shared" si="1"/>
        <v/>
      </c>
      <c r="AA14" s="125" t="str">
        <f t="shared" si="2"/>
        <v/>
      </c>
      <c r="AB14" s="127" t="str">
        <f t="shared" si="3"/>
        <v/>
      </c>
      <c r="AC14" s="125" t="str">
        <f t="shared" si="4"/>
        <v/>
      </c>
      <c r="AD14" s="125" t="str">
        <f t="shared" si="5"/>
        <v/>
      </c>
      <c r="AE14" s="127" t="str">
        <f t="shared" si="6"/>
        <v/>
      </c>
      <c r="AF14" s="125" t="str">
        <f t="shared" si="7"/>
        <v/>
      </c>
      <c r="AG14" s="125" t="str">
        <f t="shared" si="8"/>
        <v/>
      </c>
      <c r="AH14" s="146"/>
      <c r="AI14" s="146"/>
      <c r="AJ14" s="127" t="str">
        <f t="shared" si="9"/>
        <v/>
      </c>
      <c r="AK14" s="125" t="str">
        <f t="shared" si="10"/>
        <v/>
      </c>
      <c r="AL14" s="125" t="str">
        <f t="shared" si="11"/>
        <v/>
      </c>
      <c r="AM14" s="127" t="str">
        <f t="shared" si="12"/>
        <v/>
      </c>
      <c r="AN14" s="125" t="str">
        <f t="shared" si="13"/>
        <v/>
      </c>
      <c r="AO14" s="125" t="str">
        <f t="shared" si="14"/>
        <v/>
      </c>
      <c r="AP14" s="127" t="str">
        <f t="shared" si="15"/>
        <v/>
      </c>
      <c r="AQ14" s="125" t="str">
        <f t="shared" si="16"/>
        <v/>
      </c>
      <c r="AR14" s="125" t="str">
        <f t="shared" si="17"/>
        <v/>
      </c>
      <c r="AS14" s="146"/>
      <c r="AT14" s="146"/>
    </row>
    <row r="15" spans="1:46" ht="45" customHeight="1">
      <c r="A15" s="131">
        <f>'MAKLUMAT MURID'!A20</f>
        <v>8</v>
      </c>
      <c r="B15" s="223">
        <f>VLOOKUP(A15,'MAKLUMAT MURID'!$A$13:$I$52,2,FALSE)</f>
        <v>0</v>
      </c>
      <c r="C15" s="120" t="str">
        <f>VLOOKUP(A15,'MAKLUMAT MURID'!$A$13:$I$52,6,FALSE)</f>
        <v/>
      </c>
      <c r="D15" s="120">
        <f>VLOOKUP(A15,'MAKLUMAT MURID'!$A$13:$I$52,5,FALSE)</f>
        <v>0</v>
      </c>
      <c r="E15" s="38"/>
      <c r="F15" s="134"/>
      <c r="G15" s="38"/>
      <c r="H15" s="134"/>
      <c r="I15" s="38"/>
      <c r="J15" s="134"/>
      <c r="K15" s="38"/>
      <c r="L15" s="134"/>
      <c r="M15" s="38"/>
      <c r="N15" s="134"/>
      <c r="O15" s="38"/>
      <c r="P15" s="134"/>
      <c r="Q15" s="38"/>
      <c r="R15" s="134"/>
      <c r="S15" s="38"/>
      <c r="T15" s="134"/>
      <c r="U15" s="38"/>
      <c r="V15" s="134"/>
      <c r="W15" s="38"/>
      <c r="X15" s="134"/>
      <c r="Y15" s="127" t="str">
        <f t="shared" si="0"/>
        <v/>
      </c>
      <c r="Z15" s="125" t="str">
        <f t="shared" si="1"/>
        <v/>
      </c>
      <c r="AA15" s="125" t="str">
        <f t="shared" si="2"/>
        <v/>
      </c>
      <c r="AB15" s="127" t="str">
        <f t="shared" si="3"/>
        <v/>
      </c>
      <c r="AC15" s="125" t="str">
        <f t="shared" si="4"/>
        <v/>
      </c>
      <c r="AD15" s="125" t="str">
        <f t="shared" si="5"/>
        <v/>
      </c>
      <c r="AE15" s="127" t="str">
        <f t="shared" si="6"/>
        <v/>
      </c>
      <c r="AF15" s="125" t="str">
        <f t="shared" si="7"/>
        <v/>
      </c>
      <c r="AG15" s="125" t="str">
        <f t="shared" si="8"/>
        <v/>
      </c>
      <c r="AH15" s="146"/>
      <c r="AI15" s="146"/>
      <c r="AJ15" s="127" t="str">
        <f t="shared" si="9"/>
        <v/>
      </c>
      <c r="AK15" s="125" t="str">
        <f t="shared" si="10"/>
        <v/>
      </c>
      <c r="AL15" s="125" t="str">
        <f t="shared" si="11"/>
        <v/>
      </c>
      <c r="AM15" s="127" t="str">
        <f t="shared" si="12"/>
        <v/>
      </c>
      <c r="AN15" s="125" t="str">
        <f t="shared" si="13"/>
        <v/>
      </c>
      <c r="AO15" s="125" t="str">
        <f t="shared" si="14"/>
        <v/>
      </c>
      <c r="AP15" s="127" t="str">
        <f t="shared" si="15"/>
        <v/>
      </c>
      <c r="AQ15" s="125" t="str">
        <f t="shared" si="16"/>
        <v/>
      </c>
      <c r="AR15" s="125" t="str">
        <f t="shared" si="17"/>
        <v/>
      </c>
      <c r="AS15" s="146"/>
      <c r="AT15" s="146"/>
    </row>
    <row r="16" spans="1:46" ht="45" customHeight="1">
      <c r="A16" s="131">
        <f>'MAKLUMAT MURID'!A21</f>
        <v>9</v>
      </c>
      <c r="B16" s="223">
        <f>VLOOKUP(A16,'MAKLUMAT MURID'!$A$13:$I$52,2,FALSE)</f>
        <v>0</v>
      </c>
      <c r="C16" s="120" t="str">
        <f>VLOOKUP(A16,'MAKLUMAT MURID'!$A$13:$I$52,6,FALSE)</f>
        <v/>
      </c>
      <c r="D16" s="120">
        <f>VLOOKUP(A16,'MAKLUMAT MURID'!$A$13:$I$52,5,FALSE)</f>
        <v>0</v>
      </c>
      <c r="E16" s="38"/>
      <c r="F16" s="134"/>
      <c r="G16" s="38"/>
      <c r="H16" s="134"/>
      <c r="I16" s="38"/>
      <c r="J16" s="134"/>
      <c r="K16" s="38"/>
      <c r="L16" s="134"/>
      <c r="M16" s="38"/>
      <c r="N16" s="134"/>
      <c r="O16" s="38"/>
      <c r="P16" s="134"/>
      <c r="Q16" s="38"/>
      <c r="R16" s="134"/>
      <c r="S16" s="38"/>
      <c r="T16" s="134"/>
      <c r="U16" s="38"/>
      <c r="V16" s="134"/>
      <c r="W16" s="38"/>
      <c r="X16" s="134"/>
      <c r="Y16" s="127" t="str">
        <f t="shared" si="0"/>
        <v/>
      </c>
      <c r="Z16" s="125" t="str">
        <f t="shared" si="1"/>
        <v/>
      </c>
      <c r="AA16" s="125" t="str">
        <f t="shared" si="2"/>
        <v/>
      </c>
      <c r="AB16" s="127" t="str">
        <f t="shared" si="3"/>
        <v/>
      </c>
      <c r="AC16" s="125" t="str">
        <f t="shared" si="4"/>
        <v/>
      </c>
      <c r="AD16" s="125" t="str">
        <f t="shared" si="5"/>
        <v/>
      </c>
      <c r="AE16" s="127" t="str">
        <f t="shared" si="6"/>
        <v/>
      </c>
      <c r="AF16" s="125" t="str">
        <f t="shared" si="7"/>
        <v/>
      </c>
      <c r="AG16" s="125" t="str">
        <f t="shared" si="8"/>
        <v/>
      </c>
      <c r="AH16" s="146"/>
      <c r="AI16" s="146"/>
      <c r="AJ16" s="127" t="str">
        <f t="shared" si="9"/>
        <v/>
      </c>
      <c r="AK16" s="125" t="str">
        <f t="shared" si="10"/>
        <v/>
      </c>
      <c r="AL16" s="125" t="str">
        <f t="shared" si="11"/>
        <v/>
      </c>
      <c r="AM16" s="127" t="str">
        <f t="shared" si="12"/>
        <v/>
      </c>
      <c r="AN16" s="125" t="str">
        <f t="shared" si="13"/>
        <v/>
      </c>
      <c r="AO16" s="125" t="str">
        <f t="shared" si="14"/>
        <v/>
      </c>
      <c r="AP16" s="127" t="str">
        <f t="shared" si="15"/>
        <v/>
      </c>
      <c r="AQ16" s="125" t="str">
        <f t="shared" si="16"/>
        <v/>
      </c>
      <c r="AR16" s="125" t="str">
        <f t="shared" si="17"/>
        <v/>
      </c>
      <c r="AS16" s="146"/>
      <c r="AT16" s="146"/>
    </row>
    <row r="17" spans="1:46" ht="45" customHeight="1">
      <c r="A17" s="131">
        <f>'MAKLUMAT MURID'!A22</f>
        <v>10</v>
      </c>
      <c r="B17" s="223">
        <f>VLOOKUP(A17,'MAKLUMAT MURID'!$A$13:$I$52,2,FALSE)</f>
        <v>0</v>
      </c>
      <c r="C17" s="120" t="str">
        <f>VLOOKUP(A17,'MAKLUMAT MURID'!$A$13:$I$52,6,FALSE)</f>
        <v/>
      </c>
      <c r="D17" s="120">
        <f>VLOOKUP(A17,'MAKLUMAT MURID'!$A$13:$I$52,5,FALSE)</f>
        <v>0</v>
      </c>
      <c r="E17" s="38"/>
      <c r="F17" s="134"/>
      <c r="G17" s="38"/>
      <c r="H17" s="134"/>
      <c r="I17" s="38"/>
      <c r="J17" s="134"/>
      <c r="K17" s="38"/>
      <c r="L17" s="134"/>
      <c r="M17" s="38"/>
      <c r="N17" s="134"/>
      <c r="O17" s="38"/>
      <c r="P17" s="134"/>
      <c r="Q17" s="38"/>
      <c r="R17" s="134"/>
      <c r="S17" s="38"/>
      <c r="T17" s="134"/>
      <c r="U17" s="38"/>
      <c r="V17" s="134"/>
      <c r="W17" s="38"/>
      <c r="X17" s="134"/>
      <c r="Y17" s="127" t="str">
        <f t="shared" si="0"/>
        <v/>
      </c>
      <c r="Z17" s="125" t="str">
        <f t="shared" si="1"/>
        <v/>
      </c>
      <c r="AA17" s="125" t="str">
        <f t="shared" si="2"/>
        <v/>
      </c>
      <c r="AB17" s="127" t="str">
        <f t="shared" si="3"/>
        <v/>
      </c>
      <c r="AC17" s="125" t="str">
        <f t="shared" si="4"/>
        <v/>
      </c>
      <c r="AD17" s="125" t="str">
        <f t="shared" si="5"/>
        <v/>
      </c>
      <c r="AE17" s="127" t="str">
        <f t="shared" si="6"/>
        <v/>
      </c>
      <c r="AF17" s="125" t="str">
        <f t="shared" si="7"/>
        <v/>
      </c>
      <c r="AG17" s="125" t="str">
        <f t="shared" si="8"/>
        <v/>
      </c>
      <c r="AH17" s="146"/>
      <c r="AI17" s="146"/>
      <c r="AJ17" s="127" t="str">
        <f t="shared" si="9"/>
        <v/>
      </c>
      <c r="AK17" s="125" t="str">
        <f t="shared" si="10"/>
        <v/>
      </c>
      <c r="AL17" s="125" t="str">
        <f t="shared" si="11"/>
        <v/>
      </c>
      <c r="AM17" s="127" t="str">
        <f t="shared" si="12"/>
        <v/>
      </c>
      <c r="AN17" s="125" t="str">
        <f t="shared" si="13"/>
        <v/>
      </c>
      <c r="AO17" s="125" t="str">
        <f t="shared" si="14"/>
        <v/>
      </c>
      <c r="AP17" s="127" t="str">
        <f t="shared" si="15"/>
        <v/>
      </c>
      <c r="AQ17" s="125" t="str">
        <f t="shared" si="16"/>
        <v/>
      </c>
      <c r="AR17" s="125" t="str">
        <f t="shared" si="17"/>
        <v/>
      </c>
      <c r="AS17" s="146"/>
      <c r="AT17" s="146"/>
    </row>
    <row r="18" spans="1:46" ht="45" customHeight="1">
      <c r="A18" s="131">
        <f>'MAKLUMAT MURID'!A23</f>
        <v>11</v>
      </c>
      <c r="B18" s="223">
        <f>VLOOKUP(A18,'MAKLUMAT MURID'!$A$13:$I$52,2,FALSE)</f>
        <v>0</v>
      </c>
      <c r="C18" s="120" t="str">
        <f>VLOOKUP(A18,'MAKLUMAT MURID'!$A$13:$I$52,6,FALSE)</f>
        <v/>
      </c>
      <c r="D18" s="120">
        <f>VLOOKUP(A18,'MAKLUMAT MURID'!$A$13:$I$52,5,FALSE)</f>
        <v>0</v>
      </c>
      <c r="E18" s="38"/>
      <c r="F18" s="134"/>
      <c r="G18" s="38"/>
      <c r="H18" s="134"/>
      <c r="I18" s="38"/>
      <c r="J18" s="134"/>
      <c r="K18" s="38"/>
      <c r="L18" s="134"/>
      <c r="M18" s="38"/>
      <c r="N18" s="134"/>
      <c r="O18" s="38"/>
      <c r="P18" s="134"/>
      <c r="Q18" s="38"/>
      <c r="R18" s="134"/>
      <c r="S18" s="38"/>
      <c r="T18" s="134"/>
      <c r="U18" s="38"/>
      <c r="V18" s="134"/>
      <c r="W18" s="38"/>
      <c r="X18" s="134"/>
      <c r="Y18" s="127" t="str">
        <f t="shared" si="0"/>
        <v/>
      </c>
      <c r="Z18" s="125" t="str">
        <f t="shared" si="1"/>
        <v/>
      </c>
      <c r="AA18" s="125" t="str">
        <f t="shared" si="2"/>
        <v/>
      </c>
      <c r="AB18" s="127" t="str">
        <f t="shared" si="3"/>
        <v/>
      </c>
      <c r="AC18" s="125" t="str">
        <f t="shared" si="4"/>
        <v/>
      </c>
      <c r="AD18" s="125" t="str">
        <f t="shared" si="5"/>
        <v/>
      </c>
      <c r="AE18" s="127" t="str">
        <f t="shared" si="6"/>
        <v/>
      </c>
      <c r="AF18" s="125" t="str">
        <f t="shared" si="7"/>
        <v/>
      </c>
      <c r="AG18" s="125" t="str">
        <f t="shared" si="8"/>
        <v/>
      </c>
      <c r="AH18" s="146"/>
      <c r="AI18" s="146"/>
      <c r="AJ18" s="127" t="str">
        <f t="shared" si="9"/>
        <v/>
      </c>
      <c r="AK18" s="125" t="str">
        <f t="shared" si="10"/>
        <v/>
      </c>
      <c r="AL18" s="125" t="str">
        <f t="shared" si="11"/>
        <v/>
      </c>
      <c r="AM18" s="127" t="str">
        <f t="shared" si="12"/>
        <v/>
      </c>
      <c r="AN18" s="125" t="str">
        <f t="shared" si="13"/>
        <v/>
      </c>
      <c r="AO18" s="125" t="str">
        <f t="shared" si="14"/>
        <v/>
      </c>
      <c r="AP18" s="127" t="str">
        <f t="shared" si="15"/>
        <v/>
      </c>
      <c r="AQ18" s="125" t="str">
        <f t="shared" si="16"/>
        <v/>
      </c>
      <c r="AR18" s="125" t="str">
        <f t="shared" si="17"/>
        <v/>
      </c>
      <c r="AS18" s="146"/>
      <c r="AT18" s="146"/>
    </row>
    <row r="19" spans="1:46" ht="45" customHeight="1">
      <c r="A19" s="131">
        <f>'MAKLUMAT MURID'!A24</f>
        <v>12</v>
      </c>
      <c r="B19" s="223">
        <f>VLOOKUP(A19,'MAKLUMAT MURID'!$A$13:$I$52,2,FALSE)</f>
        <v>0</v>
      </c>
      <c r="C19" s="120" t="str">
        <f>VLOOKUP(A19,'MAKLUMAT MURID'!$A$13:$I$52,6,FALSE)</f>
        <v/>
      </c>
      <c r="D19" s="120">
        <f>VLOOKUP(A19,'MAKLUMAT MURID'!$A$13:$I$52,5,FALSE)</f>
        <v>0</v>
      </c>
      <c r="E19" s="38"/>
      <c r="F19" s="134"/>
      <c r="G19" s="38"/>
      <c r="H19" s="134"/>
      <c r="I19" s="38"/>
      <c r="J19" s="134"/>
      <c r="K19" s="38"/>
      <c r="L19" s="134"/>
      <c r="M19" s="38"/>
      <c r="N19" s="134"/>
      <c r="O19" s="38"/>
      <c r="P19" s="134"/>
      <c r="Q19" s="38"/>
      <c r="R19" s="134"/>
      <c r="S19" s="38"/>
      <c r="T19" s="134"/>
      <c r="U19" s="38"/>
      <c r="V19" s="134"/>
      <c r="W19" s="38"/>
      <c r="X19" s="134"/>
      <c r="Y19" s="127" t="str">
        <f t="shared" si="0"/>
        <v/>
      </c>
      <c r="Z19" s="125" t="str">
        <f t="shared" si="1"/>
        <v/>
      </c>
      <c r="AA19" s="125" t="str">
        <f t="shared" si="2"/>
        <v/>
      </c>
      <c r="AB19" s="127" t="str">
        <f t="shared" si="3"/>
        <v/>
      </c>
      <c r="AC19" s="125" t="str">
        <f t="shared" si="4"/>
        <v/>
      </c>
      <c r="AD19" s="125" t="str">
        <f t="shared" si="5"/>
        <v/>
      </c>
      <c r="AE19" s="127" t="str">
        <f t="shared" si="6"/>
        <v/>
      </c>
      <c r="AF19" s="125" t="str">
        <f t="shared" si="7"/>
        <v/>
      </c>
      <c r="AG19" s="125" t="str">
        <f t="shared" si="8"/>
        <v/>
      </c>
      <c r="AH19" s="146"/>
      <c r="AI19" s="146"/>
      <c r="AJ19" s="127" t="str">
        <f t="shared" si="9"/>
        <v/>
      </c>
      <c r="AK19" s="125" t="str">
        <f t="shared" si="10"/>
        <v/>
      </c>
      <c r="AL19" s="125" t="str">
        <f t="shared" si="11"/>
        <v/>
      </c>
      <c r="AM19" s="127" t="str">
        <f t="shared" si="12"/>
        <v/>
      </c>
      <c r="AN19" s="125" t="str">
        <f t="shared" si="13"/>
        <v/>
      </c>
      <c r="AO19" s="125" t="str">
        <f t="shared" si="14"/>
        <v/>
      </c>
      <c r="AP19" s="127" t="str">
        <f t="shared" si="15"/>
        <v/>
      </c>
      <c r="AQ19" s="125" t="str">
        <f t="shared" si="16"/>
        <v/>
      </c>
      <c r="AR19" s="125" t="str">
        <f t="shared" si="17"/>
        <v/>
      </c>
      <c r="AS19" s="146"/>
      <c r="AT19" s="146"/>
    </row>
    <row r="20" spans="1:46" ht="45" customHeight="1">
      <c r="A20" s="131">
        <f>'MAKLUMAT MURID'!A25</f>
        <v>13</v>
      </c>
      <c r="B20" s="223">
        <f>VLOOKUP(A20,'MAKLUMAT MURID'!$A$13:$I$52,2,FALSE)</f>
        <v>0</v>
      </c>
      <c r="C20" s="120" t="str">
        <f>VLOOKUP(A20,'MAKLUMAT MURID'!$A$13:$I$52,6,FALSE)</f>
        <v/>
      </c>
      <c r="D20" s="120">
        <f>VLOOKUP(A20,'MAKLUMAT MURID'!$A$13:$I$52,5,FALSE)</f>
        <v>0</v>
      </c>
      <c r="E20" s="38"/>
      <c r="F20" s="134"/>
      <c r="G20" s="38"/>
      <c r="H20" s="134"/>
      <c r="I20" s="38"/>
      <c r="J20" s="134"/>
      <c r="K20" s="38"/>
      <c r="L20" s="134"/>
      <c r="M20" s="38"/>
      <c r="N20" s="134"/>
      <c r="O20" s="38"/>
      <c r="P20" s="134"/>
      <c r="Q20" s="38"/>
      <c r="R20" s="134"/>
      <c r="S20" s="38"/>
      <c r="T20" s="134"/>
      <c r="U20" s="38"/>
      <c r="V20" s="134"/>
      <c r="W20" s="38"/>
      <c r="X20" s="134"/>
      <c r="Y20" s="127" t="str">
        <f t="shared" si="0"/>
        <v/>
      </c>
      <c r="Z20" s="125" t="str">
        <f t="shared" si="1"/>
        <v/>
      </c>
      <c r="AA20" s="125" t="str">
        <f t="shared" si="2"/>
        <v/>
      </c>
      <c r="AB20" s="127" t="str">
        <f t="shared" si="3"/>
        <v/>
      </c>
      <c r="AC20" s="125" t="str">
        <f t="shared" si="4"/>
        <v/>
      </c>
      <c r="AD20" s="125" t="str">
        <f t="shared" si="5"/>
        <v/>
      </c>
      <c r="AE20" s="127" t="str">
        <f t="shared" si="6"/>
        <v/>
      </c>
      <c r="AF20" s="125" t="str">
        <f t="shared" si="7"/>
        <v/>
      </c>
      <c r="AG20" s="125" t="str">
        <f t="shared" si="8"/>
        <v/>
      </c>
      <c r="AH20" s="146"/>
      <c r="AI20" s="146"/>
      <c r="AJ20" s="127" t="str">
        <f t="shared" si="9"/>
        <v/>
      </c>
      <c r="AK20" s="125" t="str">
        <f t="shared" si="10"/>
        <v/>
      </c>
      <c r="AL20" s="125" t="str">
        <f t="shared" si="11"/>
        <v/>
      </c>
      <c r="AM20" s="127" t="str">
        <f t="shared" si="12"/>
        <v/>
      </c>
      <c r="AN20" s="125" t="str">
        <f t="shared" si="13"/>
        <v/>
      </c>
      <c r="AO20" s="125" t="str">
        <f t="shared" si="14"/>
        <v/>
      </c>
      <c r="AP20" s="127" t="str">
        <f t="shared" si="15"/>
        <v/>
      </c>
      <c r="AQ20" s="125" t="str">
        <f t="shared" si="16"/>
        <v/>
      </c>
      <c r="AR20" s="125" t="str">
        <f t="shared" si="17"/>
        <v/>
      </c>
      <c r="AS20" s="146"/>
      <c r="AT20" s="146"/>
    </row>
    <row r="21" spans="1:46" ht="45" customHeight="1">
      <c r="A21" s="131">
        <f>'MAKLUMAT MURID'!A26</f>
        <v>14</v>
      </c>
      <c r="B21" s="223">
        <f>VLOOKUP(A21,'MAKLUMAT MURID'!$A$13:$I$52,2,FALSE)</f>
        <v>0</v>
      </c>
      <c r="C21" s="120" t="str">
        <f>VLOOKUP(A21,'MAKLUMAT MURID'!$A$13:$I$52,6,FALSE)</f>
        <v/>
      </c>
      <c r="D21" s="120">
        <f>VLOOKUP(A21,'MAKLUMAT MURID'!$A$13:$I$52,5,FALSE)</f>
        <v>0</v>
      </c>
      <c r="E21" s="38"/>
      <c r="F21" s="134"/>
      <c r="G21" s="38"/>
      <c r="H21" s="134"/>
      <c r="I21" s="38"/>
      <c r="J21" s="134"/>
      <c r="K21" s="38"/>
      <c r="L21" s="134"/>
      <c r="M21" s="38"/>
      <c r="N21" s="134"/>
      <c r="O21" s="38"/>
      <c r="P21" s="134"/>
      <c r="Q21" s="38"/>
      <c r="R21" s="134"/>
      <c r="S21" s="38"/>
      <c r="T21" s="134"/>
      <c r="U21" s="38"/>
      <c r="V21" s="134"/>
      <c r="W21" s="38"/>
      <c r="X21" s="134"/>
      <c r="Y21" s="127" t="str">
        <f t="shared" si="0"/>
        <v/>
      </c>
      <c r="Z21" s="125" t="str">
        <f t="shared" si="1"/>
        <v/>
      </c>
      <c r="AA21" s="125" t="str">
        <f t="shared" si="2"/>
        <v/>
      </c>
      <c r="AB21" s="127" t="str">
        <f t="shared" si="3"/>
        <v/>
      </c>
      <c r="AC21" s="125" t="str">
        <f t="shared" si="4"/>
        <v/>
      </c>
      <c r="AD21" s="125" t="str">
        <f t="shared" si="5"/>
        <v/>
      </c>
      <c r="AE21" s="127" t="str">
        <f t="shared" si="6"/>
        <v/>
      </c>
      <c r="AF21" s="125" t="str">
        <f t="shared" si="7"/>
        <v/>
      </c>
      <c r="AG21" s="125" t="str">
        <f t="shared" si="8"/>
        <v/>
      </c>
      <c r="AH21" s="146"/>
      <c r="AI21" s="146"/>
      <c r="AJ21" s="127" t="str">
        <f t="shared" si="9"/>
        <v/>
      </c>
      <c r="AK21" s="125" t="str">
        <f t="shared" si="10"/>
        <v/>
      </c>
      <c r="AL21" s="125" t="str">
        <f t="shared" si="11"/>
        <v/>
      </c>
      <c r="AM21" s="127" t="str">
        <f t="shared" si="12"/>
        <v/>
      </c>
      <c r="AN21" s="125" t="str">
        <f t="shared" si="13"/>
        <v/>
      </c>
      <c r="AO21" s="125" t="str">
        <f t="shared" si="14"/>
        <v/>
      </c>
      <c r="AP21" s="127" t="str">
        <f t="shared" si="15"/>
        <v/>
      </c>
      <c r="AQ21" s="125" t="str">
        <f t="shared" si="16"/>
        <v/>
      </c>
      <c r="AR21" s="125" t="str">
        <f t="shared" si="17"/>
        <v/>
      </c>
      <c r="AS21" s="146"/>
      <c r="AT21" s="146"/>
    </row>
    <row r="22" spans="1:46" ht="45" customHeight="1">
      <c r="A22" s="131">
        <f>'MAKLUMAT MURID'!A27</f>
        <v>15</v>
      </c>
      <c r="B22" s="223">
        <f>VLOOKUP(A22,'MAKLUMAT MURID'!$A$13:$I$52,2,FALSE)</f>
        <v>0</v>
      </c>
      <c r="C22" s="120" t="str">
        <f>VLOOKUP(A22,'MAKLUMAT MURID'!$A$13:$I$52,6,FALSE)</f>
        <v/>
      </c>
      <c r="D22" s="120">
        <f>VLOOKUP(A22,'MAKLUMAT MURID'!$A$13:$I$52,5,FALSE)</f>
        <v>0</v>
      </c>
      <c r="E22" s="38"/>
      <c r="F22" s="134"/>
      <c r="G22" s="38"/>
      <c r="H22" s="134"/>
      <c r="I22" s="38"/>
      <c r="J22" s="134"/>
      <c r="K22" s="38"/>
      <c r="L22" s="134"/>
      <c r="M22" s="38"/>
      <c r="N22" s="134"/>
      <c r="O22" s="38"/>
      <c r="P22" s="134"/>
      <c r="Q22" s="38"/>
      <c r="R22" s="134"/>
      <c r="S22" s="38"/>
      <c r="T22" s="134"/>
      <c r="U22" s="38"/>
      <c r="V22" s="134"/>
      <c r="W22" s="38"/>
      <c r="X22" s="134"/>
      <c r="Y22" s="127" t="str">
        <f t="shared" si="0"/>
        <v/>
      </c>
      <c r="Z22" s="125" t="str">
        <f t="shared" si="1"/>
        <v/>
      </c>
      <c r="AA22" s="125" t="str">
        <f t="shared" si="2"/>
        <v/>
      </c>
      <c r="AB22" s="127" t="str">
        <f t="shared" si="3"/>
        <v/>
      </c>
      <c r="AC22" s="125" t="str">
        <f t="shared" si="4"/>
        <v/>
      </c>
      <c r="AD22" s="125" t="str">
        <f t="shared" si="5"/>
        <v/>
      </c>
      <c r="AE22" s="127" t="str">
        <f t="shared" si="6"/>
        <v/>
      </c>
      <c r="AF22" s="125" t="str">
        <f t="shared" si="7"/>
        <v/>
      </c>
      <c r="AG22" s="125" t="str">
        <f t="shared" si="8"/>
        <v/>
      </c>
      <c r="AH22" s="146"/>
      <c r="AI22" s="146"/>
      <c r="AJ22" s="127" t="str">
        <f t="shared" si="9"/>
        <v/>
      </c>
      <c r="AK22" s="125" t="str">
        <f t="shared" si="10"/>
        <v/>
      </c>
      <c r="AL22" s="125" t="str">
        <f t="shared" si="11"/>
        <v/>
      </c>
      <c r="AM22" s="127" t="str">
        <f t="shared" si="12"/>
        <v/>
      </c>
      <c r="AN22" s="125" t="str">
        <f t="shared" si="13"/>
        <v/>
      </c>
      <c r="AO22" s="125" t="str">
        <f t="shared" si="14"/>
        <v/>
      </c>
      <c r="AP22" s="127" t="str">
        <f t="shared" si="15"/>
        <v/>
      </c>
      <c r="AQ22" s="125" t="str">
        <f t="shared" si="16"/>
        <v/>
      </c>
      <c r="AR22" s="125" t="str">
        <f t="shared" si="17"/>
        <v/>
      </c>
      <c r="AS22" s="146"/>
      <c r="AT22" s="146"/>
    </row>
    <row r="23" spans="1:46" ht="45" customHeight="1">
      <c r="A23" s="131">
        <f>'MAKLUMAT MURID'!A28</f>
        <v>16</v>
      </c>
      <c r="B23" s="223">
        <f>VLOOKUP(A23,'MAKLUMAT MURID'!$A$13:$I$52,2,FALSE)</f>
        <v>0</v>
      </c>
      <c r="C23" s="120" t="str">
        <f>VLOOKUP(A23,'MAKLUMAT MURID'!$A$13:$I$52,6,FALSE)</f>
        <v/>
      </c>
      <c r="D23" s="120">
        <f>VLOOKUP(A23,'MAKLUMAT MURID'!$A$13:$I$52,5,FALSE)</f>
        <v>0</v>
      </c>
      <c r="E23" s="38"/>
      <c r="F23" s="134"/>
      <c r="G23" s="38"/>
      <c r="H23" s="134"/>
      <c r="I23" s="38"/>
      <c r="J23" s="134"/>
      <c r="K23" s="38"/>
      <c r="L23" s="134"/>
      <c r="M23" s="38"/>
      <c r="N23" s="134"/>
      <c r="O23" s="38"/>
      <c r="P23" s="134"/>
      <c r="Q23" s="38"/>
      <c r="R23" s="134"/>
      <c r="S23" s="38"/>
      <c r="T23" s="134"/>
      <c r="U23" s="38"/>
      <c r="V23" s="134"/>
      <c r="W23" s="38"/>
      <c r="X23" s="134"/>
      <c r="Y23" s="127" t="str">
        <f t="shared" si="0"/>
        <v/>
      </c>
      <c r="Z23" s="125" t="str">
        <f t="shared" si="1"/>
        <v/>
      </c>
      <c r="AA23" s="125" t="str">
        <f t="shared" si="2"/>
        <v/>
      </c>
      <c r="AB23" s="127" t="str">
        <f t="shared" si="3"/>
        <v/>
      </c>
      <c r="AC23" s="125" t="str">
        <f t="shared" si="4"/>
        <v/>
      </c>
      <c r="AD23" s="125" t="str">
        <f t="shared" si="5"/>
        <v/>
      </c>
      <c r="AE23" s="127" t="str">
        <f t="shared" si="6"/>
        <v/>
      </c>
      <c r="AF23" s="125" t="str">
        <f t="shared" si="7"/>
        <v/>
      </c>
      <c r="AG23" s="125" t="str">
        <f t="shared" si="8"/>
        <v/>
      </c>
      <c r="AH23" s="146"/>
      <c r="AI23" s="146"/>
      <c r="AJ23" s="127" t="str">
        <f t="shared" si="9"/>
        <v/>
      </c>
      <c r="AK23" s="125" t="str">
        <f t="shared" si="10"/>
        <v/>
      </c>
      <c r="AL23" s="125" t="str">
        <f t="shared" si="11"/>
        <v/>
      </c>
      <c r="AM23" s="127" t="str">
        <f t="shared" si="12"/>
        <v/>
      </c>
      <c r="AN23" s="125" t="str">
        <f t="shared" si="13"/>
        <v/>
      </c>
      <c r="AO23" s="125" t="str">
        <f t="shared" si="14"/>
        <v/>
      </c>
      <c r="AP23" s="127" t="str">
        <f t="shared" si="15"/>
        <v/>
      </c>
      <c r="AQ23" s="125" t="str">
        <f t="shared" si="16"/>
        <v/>
      </c>
      <c r="AR23" s="125" t="str">
        <f t="shared" si="17"/>
        <v/>
      </c>
      <c r="AS23" s="146"/>
      <c r="AT23" s="146"/>
    </row>
    <row r="24" spans="1:46" ht="45" customHeight="1">
      <c r="A24" s="131">
        <f>'MAKLUMAT MURID'!A29</f>
        <v>17</v>
      </c>
      <c r="B24" s="223">
        <f>VLOOKUP(A24,'MAKLUMAT MURID'!$A$13:$I$52,2,FALSE)</f>
        <v>0</v>
      </c>
      <c r="C24" s="120" t="str">
        <f>VLOOKUP(A24,'MAKLUMAT MURID'!$A$13:$I$52,6,FALSE)</f>
        <v/>
      </c>
      <c r="D24" s="120">
        <f>VLOOKUP(A24,'MAKLUMAT MURID'!$A$13:$I$52,5,FALSE)</f>
        <v>0</v>
      </c>
      <c r="E24" s="38"/>
      <c r="F24" s="134"/>
      <c r="G24" s="38"/>
      <c r="H24" s="134"/>
      <c r="I24" s="38"/>
      <c r="J24" s="134"/>
      <c r="K24" s="38"/>
      <c r="L24" s="134"/>
      <c r="M24" s="38"/>
      <c r="N24" s="134"/>
      <c r="O24" s="38"/>
      <c r="P24" s="134"/>
      <c r="Q24" s="38"/>
      <c r="R24" s="134"/>
      <c r="S24" s="38"/>
      <c r="T24" s="134"/>
      <c r="U24" s="38"/>
      <c r="V24" s="134"/>
      <c r="W24" s="38"/>
      <c r="X24" s="134"/>
      <c r="Y24" s="127" t="str">
        <f t="shared" si="0"/>
        <v/>
      </c>
      <c r="Z24" s="125" t="str">
        <f t="shared" si="1"/>
        <v/>
      </c>
      <c r="AA24" s="125" t="str">
        <f t="shared" si="2"/>
        <v/>
      </c>
      <c r="AB24" s="127" t="str">
        <f t="shared" si="3"/>
        <v/>
      </c>
      <c r="AC24" s="125" t="str">
        <f t="shared" si="4"/>
        <v/>
      </c>
      <c r="AD24" s="125" t="str">
        <f t="shared" si="5"/>
        <v/>
      </c>
      <c r="AE24" s="127" t="str">
        <f t="shared" si="6"/>
        <v/>
      </c>
      <c r="AF24" s="125" t="str">
        <f t="shared" si="7"/>
        <v/>
      </c>
      <c r="AG24" s="125" t="str">
        <f t="shared" si="8"/>
        <v/>
      </c>
      <c r="AH24" s="146"/>
      <c r="AI24" s="146"/>
      <c r="AJ24" s="127" t="str">
        <f t="shared" si="9"/>
        <v/>
      </c>
      <c r="AK24" s="125" t="str">
        <f t="shared" si="10"/>
        <v/>
      </c>
      <c r="AL24" s="125" t="str">
        <f t="shared" si="11"/>
        <v/>
      </c>
      <c r="AM24" s="127" t="str">
        <f t="shared" si="12"/>
        <v/>
      </c>
      <c r="AN24" s="125" t="str">
        <f t="shared" si="13"/>
        <v/>
      </c>
      <c r="AO24" s="125" t="str">
        <f t="shared" si="14"/>
        <v/>
      </c>
      <c r="AP24" s="127" t="str">
        <f t="shared" si="15"/>
        <v/>
      </c>
      <c r="AQ24" s="125" t="str">
        <f t="shared" si="16"/>
        <v/>
      </c>
      <c r="AR24" s="125" t="str">
        <f t="shared" si="17"/>
        <v/>
      </c>
      <c r="AS24" s="146"/>
      <c r="AT24" s="146"/>
    </row>
    <row r="25" spans="1:46" ht="45" customHeight="1">
      <c r="A25" s="131">
        <f>'MAKLUMAT MURID'!A30</f>
        <v>18</v>
      </c>
      <c r="B25" s="223">
        <f>VLOOKUP(A25,'MAKLUMAT MURID'!$A$13:$I$52,2,FALSE)</f>
        <v>0</v>
      </c>
      <c r="C25" s="120" t="str">
        <f>VLOOKUP(A25,'MAKLUMAT MURID'!$A$13:$I$52,6,FALSE)</f>
        <v/>
      </c>
      <c r="D25" s="120">
        <f>VLOOKUP(A25,'MAKLUMAT MURID'!$A$13:$I$52,5,FALSE)</f>
        <v>0</v>
      </c>
      <c r="E25" s="38"/>
      <c r="F25" s="134"/>
      <c r="G25" s="38"/>
      <c r="H25" s="134"/>
      <c r="I25" s="38"/>
      <c r="J25" s="134"/>
      <c r="K25" s="38"/>
      <c r="L25" s="134"/>
      <c r="M25" s="38"/>
      <c r="N25" s="134"/>
      <c r="O25" s="38"/>
      <c r="P25" s="134"/>
      <c r="Q25" s="38"/>
      <c r="R25" s="134"/>
      <c r="S25" s="38"/>
      <c r="T25" s="134"/>
      <c r="U25" s="38"/>
      <c r="V25" s="134"/>
      <c r="W25" s="38"/>
      <c r="X25" s="134"/>
      <c r="Y25" s="127" t="str">
        <f t="shared" si="0"/>
        <v/>
      </c>
      <c r="Z25" s="125" t="str">
        <f t="shared" si="1"/>
        <v/>
      </c>
      <c r="AA25" s="125" t="str">
        <f t="shared" si="2"/>
        <v/>
      </c>
      <c r="AB25" s="127" t="str">
        <f t="shared" si="3"/>
        <v/>
      </c>
      <c r="AC25" s="125" t="str">
        <f t="shared" si="4"/>
        <v/>
      </c>
      <c r="AD25" s="125" t="str">
        <f t="shared" si="5"/>
        <v/>
      </c>
      <c r="AE25" s="127" t="str">
        <f t="shared" si="6"/>
        <v/>
      </c>
      <c r="AF25" s="125" t="str">
        <f t="shared" si="7"/>
        <v/>
      </c>
      <c r="AG25" s="125" t="str">
        <f t="shared" si="8"/>
        <v/>
      </c>
      <c r="AH25" s="146"/>
      <c r="AI25" s="146"/>
      <c r="AJ25" s="127" t="str">
        <f t="shared" si="9"/>
        <v/>
      </c>
      <c r="AK25" s="125" t="str">
        <f t="shared" si="10"/>
        <v/>
      </c>
      <c r="AL25" s="125" t="str">
        <f t="shared" si="11"/>
        <v/>
      </c>
      <c r="AM25" s="127" t="str">
        <f t="shared" si="12"/>
        <v/>
      </c>
      <c r="AN25" s="125" t="str">
        <f t="shared" si="13"/>
        <v/>
      </c>
      <c r="AO25" s="125" t="str">
        <f t="shared" si="14"/>
        <v/>
      </c>
      <c r="AP25" s="127" t="str">
        <f t="shared" si="15"/>
        <v/>
      </c>
      <c r="AQ25" s="125" t="str">
        <f t="shared" si="16"/>
        <v/>
      </c>
      <c r="AR25" s="125" t="str">
        <f t="shared" si="17"/>
        <v/>
      </c>
      <c r="AS25" s="146"/>
      <c r="AT25" s="146"/>
    </row>
    <row r="26" spans="1:46" ht="45" customHeight="1">
      <c r="A26" s="131">
        <f>'MAKLUMAT MURID'!A31</f>
        <v>19</v>
      </c>
      <c r="B26" s="223">
        <f>VLOOKUP(A26,'MAKLUMAT MURID'!$A$13:$I$52,2,FALSE)</f>
        <v>0</v>
      </c>
      <c r="C26" s="120" t="str">
        <f>VLOOKUP(A26,'MAKLUMAT MURID'!$A$13:$I$52,6,FALSE)</f>
        <v/>
      </c>
      <c r="D26" s="120">
        <f>VLOOKUP(A26,'MAKLUMAT MURID'!$A$13:$I$52,5,FALSE)</f>
        <v>0</v>
      </c>
      <c r="E26" s="38"/>
      <c r="F26" s="134"/>
      <c r="G26" s="38"/>
      <c r="H26" s="134"/>
      <c r="I26" s="38"/>
      <c r="J26" s="134"/>
      <c r="K26" s="38"/>
      <c r="L26" s="134"/>
      <c r="M26" s="38"/>
      <c r="N26" s="134"/>
      <c r="O26" s="38"/>
      <c r="P26" s="134"/>
      <c r="Q26" s="38"/>
      <c r="R26" s="134"/>
      <c r="S26" s="38"/>
      <c r="T26" s="134"/>
      <c r="U26" s="38"/>
      <c r="V26" s="134"/>
      <c r="W26" s="38"/>
      <c r="X26" s="134"/>
      <c r="Y26" s="127" t="str">
        <f t="shared" si="0"/>
        <v/>
      </c>
      <c r="Z26" s="125" t="str">
        <f t="shared" si="1"/>
        <v/>
      </c>
      <c r="AA26" s="125" t="str">
        <f t="shared" si="2"/>
        <v/>
      </c>
      <c r="AB26" s="127" t="str">
        <f t="shared" si="3"/>
        <v/>
      </c>
      <c r="AC26" s="125" t="str">
        <f t="shared" si="4"/>
        <v/>
      </c>
      <c r="AD26" s="125" t="str">
        <f t="shared" si="5"/>
        <v/>
      </c>
      <c r="AE26" s="127" t="str">
        <f t="shared" si="6"/>
        <v/>
      </c>
      <c r="AF26" s="125" t="str">
        <f t="shared" si="7"/>
        <v/>
      </c>
      <c r="AG26" s="125" t="str">
        <f t="shared" si="8"/>
        <v/>
      </c>
      <c r="AH26" s="146"/>
      <c r="AI26" s="146"/>
      <c r="AJ26" s="127" t="str">
        <f t="shared" si="9"/>
        <v/>
      </c>
      <c r="AK26" s="125" t="str">
        <f t="shared" si="10"/>
        <v/>
      </c>
      <c r="AL26" s="125" t="str">
        <f t="shared" si="11"/>
        <v/>
      </c>
      <c r="AM26" s="127" t="str">
        <f t="shared" si="12"/>
        <v/>
      </c>
      <c r="AN26" s="125" t="str">
        <f t="shared" si="13"/>
        <v/>
      </c>
      <c r="AO26" s="125" t="str">
        <f t="shared" si="14"/>
        <v/>
      </c>
      <c r="AP26" s="127" t="str">
        <f t="shared" si="15"/>
        <v/>
      </c>
      <c r="AQ26" s="125" t="str">
        <f t="shared" si="16"/>
        <v/>
      </c>
      <c r="AR26" s="125" t="str">
        <f t="shared" si="17"/>
        <v/>
      </c>
      <c r="AS26" s="146"/>
      <c r="AT26" s="146"/>
    </row>
    <row r="27" spans="1:46" ht="45" customHeight="1">
      <c r="A27" s="131">
        <f>'MAKLUMAT MURID'!A32</f>
        <v>20</v>
      </c>
      <c r="B27" s="223">
        <f>VLOOKUP(A27,'MAKLUMAT MURID'!$A$13:$I$52,2,FALSE)</f>
        <v>0</v>
      </c>
      <c r="C27" s="120" t="str">
        <f>VLOOKUP(A27,'MAKLUMAT MURID'!$A$13:$I$52,6,FALSE)</f>
        <v/>
      </c>
      <c r="D27" s="120">
        <f>VLOOKUP(A27,'MAKLUMAT MURID'!$A$13:$I$52,5,FALSE)</f>
        <v>0</v>
      </c>
      <c r="E27" s="38"/>
      <c r="F27" s="134"/>
      <c r="G27" s="38"/>
      <c r="H27" s="134"/>
      <c r="I27" s="38"/>
      <c r="J27" s="134"/>
      <c r="K27" s="38"/>
      <c r="L27" s="134"/>
      <c r="M27" s="38"/>
      <c r="N27" s="134"/>
      <c r="O27" s="38"/>
      <c r="P27" s="134"/>
      <c r="Q27" s="38"/>
      <c r="R27" s="134"/>
      <c r="S27" s="38"/>
      <c r="T27" s="134"/>
      <c r="U27" s="38"/>
      <c r="V27" s="134"/>
      <c r="W27" s="38"/>
      <c r="X27" s="134"/>
      <c r="Y27" s="127" t="str">
        <f t="shared" si="0"/>
        <v/>
      </c>
      <c r="Z27" s="125" t="str">
        <f t="shared" si="1"/>
        <v/>
      </c>
      <c r="AA27" s="125" t="str">
        <f t="shared" si="2"/>
        <v/>
      </c>
      <c r="AB27" s="127" t="str">
        <f t="shared" si="3"/>
        <v/>
      </c>
      <c r="AC27" s="125" t="str">
        <f t="shared" si="4"/>
        <v/>
      </c>
      <c r="AD27" s="125" t="str">
        <f t="shared" si="5"/>
        <v/>
      </c>
      <c r="AE27" s="127" t="str">
        <f t="shared" si="6"/>
        <v/>
      </c>
      <c r="AF27" s="125" t="str">
        <f t="shared" si="7"/>
        <v/>
      </c>
      <c r="AG27" s="125" t="str">
        <f t="shared" si="8"/>
        <v/>
      </c>
      <c r="AH27" s="146"/>
      <c r="AI27" s="146"/>
      <c r="AJ27" s="127" t="str">
        <f t="shared" si="9"/>
        <v/>
      </c>
      <c r="AK27" s="125" t="str">
        <f t="shared" si="10"/>
        <v/>
      </c>
      <c r="AL27" s="125" t="str">
        <f t="shared" si="11"/>
        <v/>
      </c>
      <c r="AM27" s="127" t="str">
        <f t="shared" si="12"/>
        <v/>
      </c>
      <c r="AN27" s="125" t="str">
        <f t="shared" si="13"/>
        <v/>
      </c>
      <c r="AO27" s="125" t="str">
        <f t="shared" si="14"/>
        <v/>
      </c>
      <c r="AP27" s="127" t="str">
        <f t="shared" si="15"/>
        <v/>
      </c>
      <c r="AQ27" s="125" t="str">
        <f t="shared" si="16"/>
        <v/>
      </c>
      <c r="AR27" s="125" t="str">
        <f t="shared" si="17"/>
        <v/>
      </c>
      <c r="AS27" s="146"/>
      <c r="AT27" s="146"/>
    </row>
    <row r="28" spans="1:46" ht="45" customHeight="1">
      <c r="A28" s="131">
        <f>'MAKLUMAT MURID'!A33</f>
        <v>21</v>
      </c>
      <c r="B28" s="223">
        <f>VLOOKUP(A28,'MAKLUMAT MURID'!$A$13:$I$52,2,FALSE)</f>
        <v>0</v>
      </c>
      <c r="C28" s="120" t="str">
        <f>VLOOKUP(A28,'MAKLUMAT MURID'!$A$13:$I$52,6,FALSE)</f>
        <v/>
      </c>
      <c r="D28" s="120">
        <f>VLOOKUP(A28,'MAKLUMAT MURID'!$A$13:$I$52,5,FALSE)</f>
        <v>0</v>
      </c>
      <c r="E28" s="38"/>
      <c r="F28" s="134"/>
      <c r="G28" s="38"/>
      <c r="H28" s="134"/>
      <c r="I28" s="38"/>
      <c r="J28" s="134"/>
      <c r="K28" s="38"/>
      <c r="L28" s="134"/>
      <c r="M28" s="38"/>
      <c r="N28" s="134"/>
      <c r="O28" s="38"/>
      <c r="P28" s="134"/>
      <c r="Q28" s="38"/>
      <c r="R28" s="134"/>
      <c r="S28" s="38"/>
      <c r="T28" s="134"/>
      <c r="U28" s="38"/>
      <c r="V28" s="134"/>
      <c r="W28" s="38"/>
      <c r="X28" s="134"/>
      <c r="Y28" s="127" t="str">
        <f t="shared" si="0"/>
        <v/>
      </c>
      <c r="Z28" s="125" t="str">
        <f t="shared" si="1"/>
        <v/>
      </c>
      <c r="AA28" s="125" t="str">
        <f t="shared" si="2"/>
        <v/>
      </c>
      <c r="AB28" s="127" t="str">
        <f t="shared" si="3"/>
        <v/>
      </c>
      <c r="AC28" s="125" t="str">
        <f t="shared" si="4"/>
        <v/>
      </c>
      <c r="AD28" s="125" t="str">
        <f t="shared" si="5"/>
        <v/>
      </c>
      <c r="AE28" s="127" t="str">
        <f t="shared" si="6"/>
        <v/>
      </c>
      <c r="AF28" s="125" t="str">
        <f t="shared" si="7"/>
        <v/>
      </c>
      <c r="AG28" s="125" t="str">
        <f t="shared" si="8"/>
        <v/>
      </c>
      <c r="AH28" s="146"/>
      <c r="AI28" s="146"/>
      <c r="AJ28" s="127" t="str">
        <f t="shared" si="9"/>
        <v/>
      </c>
      <c r="AK28" s="125" t="str">
        <f t="shared" si="10"/>
        <v/>
      </c>
      <c r="AL28" s="125" t="str">
        <f t="shared" si="11"/>
        <v/>
      </c>
      <c r="AM28" s="127" t="str">
        <f t="shared" si="12"/>
        <v/>
      </c>
      <c r="AN28" s="125" t="str">
        <f t="shared" si="13"/>
        <v/>
      </c>
      <c r="AO28" s="125" t="str">
        <f t="shared" si="14"/>
        <v/>
      </c>
      <c r="AP28" s="127" t="str">
        <f t="shared" si="15"/>
        <v/>
      </c>
      <c r="AQ28" s="125" t="str">
        <f t="shared" si="16"/>
        <v/>
      </c>
      <c r="AR28" s="125" t="str">
        <f t="shared" si="17"/>
        <v/>
      </c>
      <c r="AS28" s="146"/>
      <c r="AT28" s="146"/>
    </row>
    <row r="29" spans="1:46" ht="45" customHeight="1">
      <c r="A29" s="131">
        <f>'MAKLUMAT MURID'!A34</f>
        <v>22</v>
      </c>
      <c r="B29" s="223">
        <f>VLOOKUP(A29,'MAKLUMAT MURID'!$A$13:$I$52,2,FALSE)</f>
        <v>0</v>
      </c>
      <c r="C29" s="120" t="str">
        <f>VLOOKUP(A29,'MAKLUMAT MURID'!$A$13:$I$52,6,FALSE)</f>
        <v/>
      </c>
      <c r="D29" s="120">
        <f>VLOOKUP(A29,'MAKLUMAT MURID'!$A$13:$I$52,5,FALSE)</f>
        <v>0</v>
      </c>
      <c r="E29" s="38"/>
      <c r="F29" s="134"/>
      <c r="G29" s="38"/>
      <c r="H29" s="134"/>
      <c r="I29" s="38"/>
      <c r="J29" s="134"/>
      <c r="K29" s="38"/>
      <c r="L29" s="134"/>
      <c r="M29" s="38"/>
      <c r="N29" s="134"/>
      <c r="O29" s="38"/>
      <c r="P29" s="134"/>
      <c r="Q29" s="38"/>
      <c r="R29" s="134"/>
      <c r="S29" s="38"/>
      <c r="T29" s="134"/>
      <c r="U29" s="38"/>
      <c r="V29" s="134"/>
      <c r="W29" s="38"/>
      <c r="X29" s="134"/>
      <c r="Y29" s="127" t="str">
        <f t="shared" si="0"/>
        <v/>
      </c>
      <c r="Z29" s="125" t="str">
        <f t="shared" si="1"/>
        <v/>
      </c>
      <c r="AA29" s="125" t="str">
        <f t="shared" si="2"/>
        <v/>
      </c>
      <c r="AB29" s="127" t="str">
        <f t="shared" si="3"/>
        <v/>
      </c>
      <c r="AC29" s="125" t="str">
        <f t="shared" si="4"/>
        <v/>
      </c>
      <c r="AD29" s="125" t="str">
        <f t="shared" si="5"/>
        <v/>
      </c>
      <c r="AE29" s="127" t="str">
        <f t="shared" si="6"/>
        <v/>
      </c>
      <c r="AF29" s="125" t="str">
        <f t="shared" si="7"/>
        <v/>
      </c>
      <c r="AG29" s="125" t="str">
        <f t="shared" si="8"/>
        <v/>
      </c>
      <c r="AH29" s="146"/>
      <c r="AI29" s="146"/>
      <c r="AJ29" s="127" t="str">
        <f t="shared" si="9"/>
        <v/>
      </c>
      <c r="AK29" s="125" t="str">
        <f t="shared" si="10"/>
        <v/>
      </c>
      <c r="AL29" s="125" t="str">
        <f t="shared" si="11"/>
        <v/>
      </c>
      <c r="AM29" s="127" t="str">
        <f t="shared" si="12"/>
        <v/>
      </c>
      <c r="AN29" s="125" t="str">
        <f t="shared" si="13"/>
        <v/>
      </c>
      <c r="AO29" s="125" t="str">
        <f t="shared" si="14"/>
        <v/>
      </c>
      <c r="AP29" s="127" t="str">
        <f t="shared" si="15"/>
        <v/>
      </c>
      <c r="AQ29" s="125" t="str">
        <f t="shared" si="16"/>
        <v/>
      </c>
      <c r="AR29" s="125" t="str">
        <f t="shared" si="17"/>
        <v/>
      </c>
      <c r="AS29" s="146"/>
      <c r="AT29" s="146"/>
    </row>
    <row r="30" spans="1:46" ht="45" customHeight="1">
      <c r="A30" s="131">
        <f>'MAKLUMAT MURID'!A35</f>
        <v>23</v>
      </c>
      <c r="B30" s="223">
        <f>VLOOKUP(A30,'MAKLUMAT MURID'!$A$13:$I$52,2,FALSE)</f>
        <v>0</v>
      </c>
      <c r="C30" s="120" t="str">
        <f>VLOOKUP(A30,'MAKLUMAT MURID'!$A$13:$I$52,6,FALSE)</f>
        <v/>
      </c>
      <c r="D30" s="120">
        <f>VLOOKUP(A30,'MAKLUMAT MURID'!$A$13:$I$52,5,FALSE)</f>
        <v>0</v>
      </c>
      <c r="E30" s="38"/>
      <c r="F30" s="134"/>
      <c r="G30" s="38"/>
      <c r="H30" s="134"/>
      <c r="I30" s="38"/>
      <c r="J30" s="134"/>
      <c r="K30" s="38"/>
      <c r="L30" s="134"/>
      <c r="M30" s="38"/>
      <c r="N30" s="134"/>
      <c r="O30" s="38"/>
      <c r="P30" s="134"/>
      <c r="Q30" s="38"/>
      <c r="R30" s="134"/>
      <c r="S30" s="38"/>
      <c r="T30" s="134"/>
      <c r="U30" s="38"/>
      <c r="V30" s="134"/>
      <c r="W30" s="38"/>
      <c r="X30" s="134"/>
      <c r="Y30" s="127" t="str">
        <f t="shared" si="0"/>
        <v/>
      </c>
      <c r="Z30" s="125" t="str">
        <f t="shared" si="1"/>
        <v/>
      </c>
      <c r="AA30" s="125" t="str">
        <f t="shared" si="2"/>
        <v/>
      </c>
      <c r="AB30" s="127" t="str">
        <f t="shared" si="3"/>
        <v/>
      </c>
      <c r="AC30" s="125" t="str">
        <f t="shared" si="4"/>
        <v/>
      </c>
      <c r="AD30" s="125" t="str">
        <f t="shared" si="5"/>
        <v/>
      </c>
      <c r="AE30" s="127" t="str">
        <f t="shared" si="6"/>
        <v/>
      </c>
      <c r="AF30" s="125" t="str">
        <f t="shared" si="7"/>
        <v/>
      </c>
      <c r="AG30" s="125" t="str">
        <f t="shared" si="8"/>
        <v/>
      </c>
      <c r="AH30" s="146"/>
      <c r="AI30" s="146"/>
      <c r="AJ30" s="127" t="str">
        <f t="shared" si="9"/>
        <v/>
      </c>
      <c r="AK30" s="125" t="str">
        <f t="shared" si="10"/>
        <v/>
      </c>
      <c r="AL30" s="125" t="str">
        <f t="shared" si="11"/>
        <v/>
      </c>
      <c r="AM30" s="127" t="str">
        <f t="shared" si="12"/>
        <v/>
      </c>
      <c r="AN30" s="125" t="str">
        <f t="shared" si="13"/>
        <v/>
      </c>
      <c r="AO30" s="125" t="str">
        <f t="shared" si="14"/>
        <v/>
      </c>
      <c r="AP30" s="127" t="str">
        <f t="shared" si="15"/>
        <v/>
      </c>
      <c r="AQ30" s="125" t="str">
        <f t="shared" si="16"/>
        <v/>
      </c>
      <c r="AR30" s="125" t="str">
        <f t="shared" si="17"/>
        <v/>
      </c>
      <c r="AS30" s="146"/>
      <c r="AT30" s="146"/>
    </row>
    <row r="31" spans="1:46" ht="45" customHeight="1">
      <c r="A31" s="131">
        <f>'MAKLUMAT MURID'!A36</f>
        <v>24</v>
      </c>
      <c r="B31" s="223">
        <f>VLOOKUP(A31,'MAKLUMAT MURID'!$A$13:$I$52,2,FALSE)</f>
        <v>0</v>
      </c>
      <c r="C31" s="120" t="str">
        <f>VLOOKUP(A31,'MAKLUMAT MURID'!$A$13:$I$52,6,FALSE)</f>
        <v/>
      </c>
      <c r="D31" s="120">
        <f>VLOOKUP(A31,'MAKLUMAT MURID'!$A$13:$I$52,5,FALSE)</f>
        <v>0</v>
      </c>
      <c r="E31" s="38"/>
      <c r="F31" s="134"/>
      <c r="G31" s="38"/>
      <c r="H31" s="134"/>
      <c r="I31" s="38"/>
      <c r="J31" s="134"/>
      <c r="K31" s="38"/>
      <c r="L31" s="134"/>
      <c r="M31" s="38"/>
      <c r="N31" s="134"/>
      <c r="O31" s="38"/>
      <c r="P31" s="134"/>
      <c r="Q31" s="38"/>
      <c r="R31" s="134"/>
      <c r="S31" s="38"/>
      <c r="T31" s="134"/>
      <c r="U31" s="38"/>
      <c r="V31" s="134"/>
      <c r="W31" s="38"/>
      <c r="X31" s="134"/>
      <c r="Y31" s="127" t="str">
        <f t="shared" si="0"/>
        <v/>
      </c>
      <c r="Z31" s="125" t="str">
        <f t="shared" si="1"/>
        <v/>
      </c>
      <c r="AA31" s="125" t="str">
        <f t="shared" si="2"/>
        <v/>
      </c>
      <c r="AB31" s="127" t="str">
        <f t="shared" si="3"/>
        <v/>
      </c>
      <c r="AC31" s="125" t="str">
        <f t="shared" si="4"/>
        <v/>
      </c>
      <c r="AD31" s="125" t="str">
        <f t="shared" si="5"/>
        <v/>
      </c>
      <c r="AE31" s="127" t="str">
        <f t="shared" si="6"/>
        <v/>
      </c>
      <c r="AF31" s="125" t="str">
        <f t="shared" si="7"/>
        <v/>
      </c>
      <c r="AG31" s="125" t="str">
        <f t="shared" si="8"/>
        <v/>
      </c>
      <c r="AH31" s="146"/>
      <c r="AI31" s="146"/>
      <c r="AJ31" s="127" t="str">
        <f t="shared" si="9"/>
        <v/>
      </c>
      <c r="AK31" s="125" t="str">
        <f t="shared" si="10"/>
        <v/>
      </c>
      <c r="AL31" s="125" t="str">
        <f t="shared" si="11"/>
        <v/>
      </c>
      <c r="AM31" s="127" t="str">
        <f t="shared" si="12"/>
        <v/>
      </c>
      <c r="AN31" s="125" t="str">
        <f t="shared" si="13"/>
        <v/>
      </c>
      <c r="AO31" s="125" t="str">
        <f t="shared" si="14"/>
        <v/>
      </c>
      <c r="AP31" s="127" t="str">
        <f t="shared" si="15"/>
        <v/>
      </c>
      <c r="AQ31" s="125" t="str">
        <f t="shared" si="16"/>
        <v/>
      </c>
      <c r="AR31" s="125" t="str">
        <f t="shared" si="17"/>
        <v/>
      </c>
      <c r="AS31" s="146"/>
      <c r="AT31" s="146"/>
    </row>
    <row r="32" spans="1:46" ht="45" customHeight="1">
      <c r="A32" s="131">
        <f>'MAKLUMAT MURID'!A37</f>
        <v>25</v>
      </c>
      <c r="B32" s="223">
        <f>VLOOKUP(A32,'MAKLUMAT MURID'!$A$13:$I$52,2,FALSE)</f>
        <v>0</v>
      </c>
      <c r="C32" s="120" t="str">
        <f>VLOOKUP(A32,'MAKLUMAT MURID'!$A$13:$I$52,6,FALSE)</f>
        <v/>
      </c>
      <c r="D32" s="120">
        <f>VLOOKUP(A32,'MAKLUMAT MURID'!$A$13:$I$52,5,FALSE)</f>
        <v>0</v>
      </c>
      <c r="E32" s="38"/>
      <c r="F32" s="134"/>
      <c r="G32" s="38"/>
      <c r="H32" s="134"/>
      <c r="I32" s="38"/>
      <c r="J32" s="134"/>
      <c r="K32" s="38"/>
      <c r="L32" s="134"/>
      <c r="M32" s="38"/>
      <c r="N32" s="134"/>
      <c r="O32" s="38"/>
      <c r="P32" s="134"/>
      <c r="Q32" s="38"/>
      <c r="R32" s="134"/>
      <c r="S32" s="38"/>
      <c r="T32" s="134"/>
      <c r="U32" s="38"/>
      <c r="V32" s="134"/>
      <c r="W32" s="38"/>
      <c r="X32" s="134"/>
      <c r="Y32" s="127" t="str">
        <f t="shared" si="0"/>
        <v/>
      </c>
      <c r="Z32" s="125" t="str">
        <f t="shared" si="1"/>
        <v/>
      </c>
      <c r="AA32" s="125" t="str">
        <f t="shared" si="2"/>
        <v/>
      </c>
      <c r="AB32" s="127" t="str">
        <f t="shared" si="3"/>
        <v/>
      </c>
      <c r="AC32" s="125" t="str">
        <f t="shared" si="4"/>
        <v/>
      </c>
      <c r="AD32" s="125" t="str">
        <f t="shared" si="5"/>
        <v/>
      </c>
      <c r="AE32" s="127" t="str">
        <f t="shared" si="6"/>
        <v/>
      </c>
      <c r="AF32" s="125" t="str">
        <f t="shared" si="7"/>
        <v/>
      </c>
      <c r="AG32" s="125" t="str">
        <f t="shared" si="8"/>
        <v/>
      </c>
      <c r="AH32" s="146"/>
      <c r="AI32" s="146"/>
      <c r="AJ32" s="127" t="str">
        <f t="shared" si="9"/>
        <v/>
      </c>
      <c r="AK32" s="125" t="str">
        <f t="shared" si="10"/>
        <v/>
      </c>
      <c r="AL32" s="125" t="str">
        <f t="shared" si="11"/>
        <v/>
      </c>
      <c r="AM32" s="127" t="str">
        <f t="shared" si="12"/>
        <v/>
      </c>
      <c r="AN32" s="125" t="str">
        <f t="shared" si="13"/>
        <v/>
      </c>
      <c r="AO32" s="125" t="str">
        <f t="shared" si="14"/>
        <v/>
      </c>
      <c r="AP32" s="127" t="str">
        <f t="shared" si="15"/>
        <v/>
      </c>
      <c r="AQ32" s="125" t="str">
        <f t="shared" si="16"/>
        <v/>
      </c>
      <c r="AR32" s="125" t="str">
        <f t="shared" si="17"/>
        <v/>
      </c>
      <c r="AS32" s="146"/>
      <c r="AT32" s="146"/>
    </row>
    <row r="33" spans="1:46" ht="45" customHeight="1">
      <c r="A33" s="131">
        <f>'MAKLUMAT MURID'!A38</f>
        <v>26</v>
      </c>
      <c r="B33" s="223">
        <f>VLOOKUP(A33,'MAKLUMAT MURID'!$A$13:$I$52,2,FALSE)</f>
        <v>0</v>
      </c>
      <c r="C33" s="120" t="str">
        <f>VLOOKUP(A33,'MAKLUMAT MURID'!$A$13:$I$52,6,FALSE)</f>
        <v/>
      </c>
      <c r="D33" s="120">
        <f>VLOOKUP(A33,'MAKLUMAT MURID'!$A$13:$I$52,5,FALSE)</f>
        <v>0</v>
      </c>
      <c r="E33" s="38"/>
      <c r="F33" s="134"/>
      <c r="G33" s="38"/>
      <c r="H33" s="134"/>
      <c r="I33" s="38"/>
      <c r="J33" s="134"/>
      <c r="K33" s="38"/>
      <c r="L33" s="134"/>
      <c r="M33" s="38"/>
      <c r="N33" s="134"/>
      <c r="O33" s="38"/>
      <c r="P33" s="134"/>
      <c r="Q33" s="38"/>
      <c r="R33" s="134"/>
      <c r="S33" s="38"/>
      <c r="T33" s="134"/>
      <c r="U33" s="38"/>
      <c r="V33" s="134"/>
      <c r="W33" s="38"/>
      <c r="X33" s="134"/>
      <c r="Y33" s="127" t="str">
        <f t="shared" si="0"/>
        <v/>
      </c>
      <c r="Z33" s="125" t="str">
        <f t="shared" si="1"/>
        <v/>
      </c>
      <c r="AA33" s="125" t="str">
        <f t="shared" si="2"/>
        <v/>
      </c>
      <c r="AB33" s="127" t="str">
        <f t="shared" ref="AB33:AB47" si="18">IF(AND(AC33="",AD33=""),"",AVERAGE(AC33:AD33))</f>
        <v/>
      </c>
      <c r="AC33" s="125" t="str">
        <f t="shared" ref="AC33:AC45" si="19">IF($C33=AC$6,IF(SUM(M33,Q33)=0,"",IF(AND(AVERAGE(M33,Q33)&gt;=1,AVERAGE(M33,Q33)&lt;=1.6),1,IF(AND(AVERAGE(M33,Q33)&gt;1.6,AVERAGE(M33,Q33)&lt;=2.6),2,IF(AND(AVERAGE(M33,Q33)&gt;2.6,AVERAGE(M33,Q33)&lt;=3),3)))),"")</f>
        <v/>
      </c>
      <c r="AD33" s="125" t="str">
        <f t="shared" ref="AD33:AD45" si="20">IF($C33=AD$6,IF(SUM(M33,Q33)=0,"",IF(AND(AVERAGE(M33,Q33)&gt;=1,AVERAGE(M33,Q33)&lt;=1.6),1,IF(AND(AVERAGE(M33,Q33)&gt;1.6,AVERAGE(M33,Q33)&lt;=2.6),2,IF(AND(AVERAGE(M33,Q33)&gt;2.6,AVERAGE(M33,Q33)&lt;=3),3)))),"")</f>
        <v/>
      </c>
      <c r="AE33" s="127" t="str">
        <f t="shared" ref="AE33:AE47" si="21">IF(AND(AF33="",AG33=""),"",AVERAGE(AF33:AG33))</f>
        <v/>
      </c>
      <c r="AF33" s="125" t="str">
        <f t="shared" ref="AF33:AF41" si="22">IF($C33=AF$6,IF(SUM(U33)=0,"",IF(AND(AVERAGE(U33)&gt;=1,AVERAGE(U33)&lt;=1.6),1,IF(AND(AVERAGE(U33)&gt;1.6,AVERAGE(U33)&lt;=2.6),2,IF(AND(AVERAGE(U33)&gt;2.6,AVERAGE(U33)&lt;=3),3)))),"")</f>
        <v/>
      </c>
      <c r="AG33" s="125" t="str">
        <f t="shared" ref="AG33:AG41" si="23">IF($C33=AG$6,IF(SUM(U33)=0,"",IF(AND(AVERAGE(U33)&gt;=1,AVERAGE(U33)&lt;=1.6),1,IF(AND(AVERAGE(U33)&gt;1.6,AVERAGE(U33)&lt;=2.6),2,IF(AND(AVERAGE(U33)&gt;2.6,AVERAGE(U33)&lt;=3),3)))),"")</f>
        <v/>
      </c>
      <c r="AH33" s="146"/>
      <c r="AI33" s="146"/>
      <c r="AJ33" s="127" t="str">
        <f t="shared" si="9"/>
        <v/>
      </c>
      <c r="AK33" s="125" t="str">
        <f t="shared" si="10"/>
        <v/>
      </c>
      <c r="AL33" s="125" t="str">
        <f t="shared" si="11"/>
        <v/>
      </c>
      <c r="AM33" s="127" t="str">
        <f t="shared" si="12"/>
        <v/>
      </c>
      <c r="AN33" s="125" t="str">
        <f t="shared" si="13"/>
        <v/>
      </c>
      <c r="AO33" s="125" t="str">
        <f t="shared" si="14"/>
        <v/>
      </c>
      <c r="AP33" s="127" t="str">
        <f t="shared" si="15"/>
        <v/>
      </c>
      <c r="AQ33" s="125" t="str">
        <f t="shared" si="16"/>
        <v/>
      </c>
      <c r="AR33" s="125" t="str">
        <f t="shared" si="17"/>
        <v/>
      </c>
      <c r="AS33" s="146"/>
      <c r="AT33" s="146"/>
    </row>
    <row r="34" spans="1:46" ht="45" customHeight="1">
      <c r="A34" s="131">
        <f>'MAKLUMAT MURID'!A39</f>
        <v>27</v>
      </c>
      <c r="B34" s="223">
        <f>VLOOKUP(A34,'MAKLUMAT MURID'!$A$13:$I$52,2,FALSE)</f>
        <v>0</v>
      </c>
      <c r="C34" s="120" t="str">
        <f>VLOOKUP(A34,'MAKLUMAT MURID'!$A$13:$I$52,6,FALSE)</f>
        <v/>
      </c>
      <c r="D34" s="120">
        <f>VLOOKUP(A34,'MAKLUMAT MURID'!$A$13:$I$52,5,FALSE)</f>
        <v>0</v>
      </c>
      <c r="E34" s="38"/>
      <c r="F34" s="134"/>
      <c r="G34" s="38"/>
      <c r="H34" s="134"/>
      <c r="I34" s="38"/>
      <c r="J34" s="134"/>
      <c r="K34" s="38"/>
      <c r="L34" s="134"/>
      <c r="M34" s="38"/>
      <c r="N34" s="134"/>
      <c r="O34" s="38"/>
      <c r="P34" s="134"/>
      <c r="Q34" s="38"/>
      <c r="R34" s="134"/>
      <c r="S34" s="38"/>
      <c r="T34" s="134"/>
      <c r="U34" s="38"/>
      <c r="V34" s="134"/>
      <c r="W34" s="38"/>
      <c r="X34" s="134"/>
      <c r="Y34" s="127" t="str">
        <f t="shared" si="0"/>
        <v/>
      </c>
      <c r="Z34" s="125" t="str">
        <f t="shared" si="1"/>
        <v/>
      </c>
      <c r="AA34" s="125" t="str">
        <f t="shared" si="2"/>
        <v/>
      </c>
      <c r="AB34" s="127" t="str">
        <f t="shared" si="18"/>
        <v/>
      </c>
      <c r="AC34" s="125" t="str">
        <f t="shared" si="19"/>
        <v/>
      </c>
      <c r="AD34" s="125" t="str">
        <f t="shared" si="20"/>
        <v/>
      </c>
      <c r="AE34" s="127" t="str">
        <f t="shared" si="21"/>
        <v/>
      </c>
      <c r="AF34" s="125" t="str">
        <f t="shared" si="22"/>
        <v/>
      </c>
      <c r="AG34" s="125" t="str">
        <f t="shared" si="23"/>
        <v/>
      </c>
      <c r="AH34" s="146"/>
      <c r="AI34" s="146"/>
      <c r="AJ34" s="127" t="str">
        <f t="shared" si="9"/>
        <v/>
      </c>
      <c r="AK34" s="125" t="str">
        <f t="shared" si="10"/>
        <v/>
      </c>
      <c r="AL34" s="125" t="str">
        <f t="shared" si="11"/>
        <v/>
      </c>
      <c r="AM34" s="127" t="str">
        <f t="shared" si="12"/>
        <v/>
      </c>
      <c r="AN34" s="125" t="str">
        <f t="shared" si="13"/>
        <v/>
      </c>
      <c r="AO34" s="125" t="str">
        <f t="shared" si="14"/>
        <v/>
      </c>
      <c r="AP34" s="127" t="str">
        <f t="shared" si="15"/>
        <v/>
      </c>
      <c r="AQ34" s="125" t="str">
        <f t="shared" si="16"/>
        <v/>
      </c>
      <c r="AR34" s="125" t="str">
        <f t="shared" si="17"/>
        <v/>
      </c>
      <c r="AS34" s="146"/>
      <c r="AT34" s="146"/>
    </row>
    <row r="35" spans="1:46" ht="45" customHeight="1">
      <c r="A35" s="131">
        <f>'MAKLUMAT MURID'!A40</f>
        <v>28</v>
      </c>
      <c r="B35" s="223">
        <f>VLOOKUP(A35,'MAKLUMAT MURID'!$A$13:$I$52,2,FALSE)</f>
        <v>0</v>
      </c>
      <c r="C35" s="120" t="str">
        <f>VLOOKUP(A35,'MAKLUMAT MURID'!$A$13:$I$52,6,FALSE)</f>
        <v/>
      </c>
      <c r="D35" s="120">
        <f>VLOOKUP(A35,'MAKLUMAT MURID'!$A$13:$I$52,5,FALSE)</f>
        <v>0</v>
      </c>
      <c r="E35" s="38"/>
      <c r="F35" s="134"/>
      <c r="G35" s="38"/>
      <c r="H35" s="134"/>
      <c r="I35" s="38"/>
      <c r="J35" s="134"/>
      <c r="K35" s="38"/>
      <c r="L35" s="134"/>
      <c r="M35" s="38"/>
      <c r="N35" s="134"/>
      <c r="O35" s="38"/>
      <c r="P35" s="134"/>
      <c r="Q35" s="38"/>
      <c r="R35" s="134"/>
      <c r="S35" s="38"/>
      <c r="T35" s="134"/>
      <c r="U35" s="38"/>
      <c r="V35" s="134"/>
      <c r="W35" s="38"/>
      <c r="X35" s="134"/>
      <c r="Y35" s="127" t="str">
        <f t="shared" si="0"/>
        <v/>
      </c>
      <c r="Z35" s="125" t="str">
        <f t="shared" si="1"/>
        <v/>
      </c>
      <c r="AA35" s="125" t="str">
        <f t="shared" si="2"/>
        <v/>
      </c>
      <c r="AB35" s="127" t="str">
        <f t="shared" si="18"/>
        <v/>
      </c>
      <c r="AC35" s="125" t="str">
        <f t="shared" si="19"/>
        <v/>
      </c>
      <c r="AD35" s="125" t="str">
        <f t="shared" si="20"/>
        <v/>
      </c>
      <c r="AE35" s="127" t="str">
        <f t="shared" si="21"/>
        <v/>
      </c>
      <c r="AF35" s="125" t="str">
        <f t="shared" si="22"/>
        <v/>
      </c>
      <c r="AG35" s="125" t="str">
        <f t="shared" si="23"/>
        <v/>
      </c>
      <c r="AH35" s="146"/>
      <c r="AI35" s="146"/>
      <c r="AJ35" s="127" t="str">
        <f t="shared" si="9"/>
        <v/>
      </c>
      <c r="AK35" s="125" t="str">
        <f t="shared" si="10"/>
        <v/>
      </c>
      <c r="AL35" s="125" t="str">
        <f t="shared" si="11"/>
        <v/>
      </c>
      <c r="AM35" s="127" t="str">
        <f t="shared" si="12"/>
        <v/>
      </c>
      <c r="AN35" s="125" t="str">
        <f t="shared" si="13"/>
        <v/>
      </c>
      <c r="AO35" s="125" t="str">
        <f t="shared" si="14"/>
        <v/>
      </c>
      <c r="AP35" s="127" t="str">
        <f t="shared" si="15"/>
        <v/>
      </c>
      <c r="AQ35" s="125" t="str">
        <f t="shared" si="16"/>
        <v/>
      </c>
      <c r="AR35" s="125" t="str">
        <f t="shared" si="17"/>
        <v/>
      </c>
      <c r="AS35" s="146"/>
      <c r="AT35" s="146"/>
    </row>
    <row r="36" spans="1:46" ht="45" customHeight="1">
      <c r="A36" s="131">
        <f>'MAKLUMAT MURID'!A41</f>
        <v>29</v>
      </c>
      <c r="B36" s="223">
        <f>VLOOKUP(A36,'MAKLUMAT MURID'!$A$13:$I$52,2,FALSE)</f>
        <v>0</v>
      </c>
      <c r="C36" s="120" t="str">
        <f>VLOOKUP(A36,'MAKLUMAT MURID'!$A$13:$I$52,6,FALSE)</f>
        <v/>
      </c>
      <c r="D36" s="120">
        <f>VLOOKUP(A36,'MAKLUMAT MURID'!$A$13:$I$52,5,FALSE)</f>
        <v>0</v>
      </c>
      <c r="E36" s="38"/>
      <c r="F36" s="134"/>
      <c r="G36" s="38"/>
      <c r="H36" s="134"/>
      <c r="I36" s="38"/>
      <c r="J36" s="134"/>
      <c r="K36" s="38"/>
      <c r="L36" s="134"/>
      <c r="M36" s="38"/>
      <c r="N36" s="134"/>
      <c r="O36" s="38"/>
      <c r="P36" s="134"/>
      <c r="Q36" s="38"/>
      <c r="R36" s="134"/>
      <c r="S36" s="38"/>
      <c r="T36" s="134"/>
      <c r="U36" s="38"/>
      <c r="V36" s="134"/>
      <c r="W36" s="38"/>
      <c r="X36" s="134"/>
      <c r="Y36" s="127" t="str">
        <f t="shared" si="0"/>
        <v/>
      </c>
      <c r="Z36" s="125" t="str">
        <f t="shared" si="1"/>
        <v/>
      </c>
      <c r="AA36" s="125" t="str">
        <f t="shared" si="2"/>
        <v/>
      </c>
      <c r="AB36" s="127" t="str">
        <f t="shared" si="18"/>
        <v/>
      </c>
      <c r="AC36" s="125" t="str">
        <f t="shared" si="19"/>
        <v/>
      </c>
      <c r="AD36" s="125" t="str">
        <f t="shared" si="20"/>
        <v/>
      </c>
      <c r="AE36" s="127" t="str">
        <f t="shared" si="21"/>
        <v/>
      </c>
      <c r="AF36" s="125" t="str">
        <f t="shared" si="22"/>
        <v/>
      </c>
      <c r="AG36" s="125" t="str">
        <f t="shared" si="23"/>
        <v/>
      </c>
      <c r="AH36" s="146"/>
      <c r="AI36" s="146"/>
      <c r="AJ36" s="127" t="str">
        <f t="shared" si="9"/>
        <v/>
      </c>
      <c r="AK36" s="125" t="str">
        <f t="shared" si="10"/>
        <v/>
      </c>
      <c r="AL36" s="125" t="str">
        <f t="shared" si="11"/>
        <v/>
      </c>
      <c r="AM36" s="127" t="str">
        <f t="shared" si="12"/>
        <v/>
      </c>
      <c r="AN36" s="125" t="str">
        <f t="shared" si="13"/>
        <v/>
      </c>
      <c r="AO36" s="125" t="str">
        <f t="shared" si="14"/>
        <v/>
      </c>
      <c r="AP36" s="127" t="str">
        <f t="shared" si="15"/>
        <v/>
      </c>
      <c r="AQ36" s="125" t="str">
        <f t="shared" si="16"/>
        <v/>
      </c>
      <c r="AR36" s="125" t="str">
        <f t="shared" si="17"/>
        <v/>
      </c>
      <c r="AS36" s="146"/>
      <c r="AT36" s="146"/>
    </row>
    <row r="37" spans="1:46" ht="45" customHeight="1">
      <c r="A37" s="131">
        <f>'MAKLUMAT MURID'!A42</f>
        <v>30</v>
      </c>
      <c r="B37" s="223">
        <f>VLOOKUP(A37,'MAKLUMAT MURID'!$A$13:$I$52,2,FALSE)</f>
        <v>0</v>
      </c>
      <c r="C37" s="120" t="str">
        <f>VLOOKUP(A37,'MAKLUMAT MURID'!$A$13:$I$52,6,FALSE)</f>
        <v/>
      </c>
      <c r="D37" s="120">
        <f>VLOOKUP(A37,'MAKLUMAT MURID'!$A$13:$I$52,5,FALSE)</f>
        <v>0</v>
      </c>
      <c r="E37" s="38"/>
      <c r="F37" s="134"/>
      <c r="G37" s="38"/>
      <c r="H37" s="134"/>
      <c r="I37" s="38"/>
      <c r="J37" s="134"/>
      <c r="K37" s="38"/>
      <c r="L37" s="134"/>
      <c r="M37" s="38"/>
      <c r="N37" s="134"/>
      <c r="O37" s="38"/>
      <c r="P37" s="134"/>
      <c r="Q37" s="38"/>
      <c r="R37" s="134"/>
      <c r="S37" s="38"/>
      <c r="T37" s="134"/>
      <c r="U37" s="38"/>
      <c r="V37" s="134"/>
      <c r="W37" s="38"/>
      <c r="X37" s="134"/>
      <c r="Y37" s="127" t="str">
        <f t="shared" si="0"/>
        <v/>
      </c>
      <c r="Z37" s="125" t="str">
        <f t="shared" si="1"/>
        <v/>
      </c>
      <c r="AA37" s="125" t="str">
        <f t="shared" si="2"/>
        <v/>
      </c>
      <c r="AB37" s="127" t="str">
        <f t="shared" si="18"/>
        <v/>
      </c>
      <c r="AC37" s="125" t="str">
        <f t="shared" si="19"/>
        <v/>
      </c>
      <c r="AD37" s="125" t="str">
        <f t="shared" si="20"/>
        <v/>
      </c>
      <c r="AE37" s="127" t="str">
        <f t="shared" si="21"/>
        <v/>
      </c>
      <c r="AF37" s="125" t="str">
        <f t="shared" si="22"/>
        <v/>
      </c>
      <c r="AG37" s="125" t="str">
        <f t="shared" si="23"/>
        <v/>
      </c>
      <c r="AH37" s="146"/>
      <c r="AI37" s="146"/>
      <c r="AJ37" s="127" t="str">
        <f t="shared" si="9"/>
        <v/>
      </c>
      <c r="AK37" s="125" t="str">
        <f t="shared" si="10"/>
        <v/>
      </c>
      <c r="AL37" s="125" t="str">
        <f t="shared" si="11"/>
        <v/>
      </c>
      <c r="AM37" s="127" t="str">
        <f t="shared" si="12"/>
        <v/>
      </c>
      <c r="AN37" s="125" t="str">
        <f t="shared" si="13"/>
        <v/>
      </c>
      <c r="AO37" s="125" t="str">
        <f t="shared" si="14"/>
        <v/>
      </c>
      <c r="AP37" s="127" t="str">
        <f t="shared" si="15"/>
        <v/>
      </c>
      <c r="AQ37" s="125" t="str">
        <f t="shared" si="16"/>
        <v/>
      </c>
      <c r="AR37" s="125" t="str">
        <f t="shared" si="17"/>
        <v/>
      </c>
      <c r="AS37" s="146"/>
      <c r="AT37" s="146"/>
    </row>
    <row r="38" spans="1:46" ht="45" customHeight="1">
      <c r="A38" s="131">
        <f>'MAKLUMAT MURID'!A43</f>
        <v>31</v>
      </c>
      <c r="B38" s="223">
        <f>VLOOKUP(A38,'MAKLUMAT MURID'!$A$13:$I$52,2,FALSE)</f>
        <v>0</v>
      </c>
      <c r="C38" s="120" t="str">
        <f>VLOOKUP(A38,'MAKLUMAT MURID'!$A$13:$I$52,6,FALSE)</f>
        <v/>
      </c>
      <c r="D38" s="120">
        <f>VLOOKUP(A38,'MAKLUMAT MURID'!$A$13:$I$52,5,FALSE)</f>
        <v>0</v>
      </c>
      <c r="E38" s="38"/>
      <c r="F38" s="134"/>
      <c r="G38" s="38"/>
      <c r="H38" s="134"/>
      <c r="I38" s="38"/>
      <c r="J38" s="134"/>
      <c r="K38" s="38"/>
      <c r="L38" s="134"/>
      <c r="M38" s="38"/>
      <c r="N38" s="134"/>
      <c r="O38" s="38"/>
      <c r="P38" s="134"/>
      <c r="Q38" s="38"/>
      <c r="R38" s="134"/>
      <c r="S38" s="38"/>
      <c r="T38" s="134"/>
      <c r="U38" s="38"/>
      <c r="V38" s="134"/>
      <c r="W38" s="38"/>
      <c r="X38" s="134"/>
      <c r="Y38" s="127" t="str">
        <f t="shared" si="0"/>
        <v/>
      </c>
      <c r="Z38" s="125" t="str">
        <f t="shared" si="1"/>
        <v/>
      </c>
      <c r="AA38" s="125" t="str">
        <f t="shared" si="2"/>
        <v/>
      </c>
      <c r="AB38" s="127" t="str">
        <f t="shared" si="18"/>
        <v/>
      </c>
      <c r="AC38" s="125" t="str">
        <f t="shared" si="19"/>
        <v/>
      </c>
      <c r="AD38" s="125" t="str">
        <f t="shared" si="20"/>
        <v/>
      </c>
      <c r="AE38" s="127" t="str">
        <f t="shared" si="21"/>
        <v/>
      </c>
      <c r="AF38" s="125" t="str">
        <f t="shared" si="22"/>
        <v/>
      </c>
      <c r="AG38" s="125" t="str">
        <f t="shared" si="23"/>
        <v/>
      </c>
      <c r="AH38" s="146"/>
      <c r="AI38" s="146"/>
      <c r="AJ38" s="127" t="str">
        <f t="shared" si="9"/>
        <v/>
      </c>
      <c r="AK38" s="125" t="str">
        <f t="shared" si="10"/>
        <v/>
      </c>
      <c r="AL38" s="125" t="str">
        <f t="shared" si="11"/>
        <v/>
      </c>
      <c r="AM38" s="127" t="str">
        <f t="shared" si="12"/>
        <v/>
      </c>
      <c r="AN38" s="125" t="str">
        <f t="shared" si="13"/>
        <v/>
      </c>
      <c r="AO38" s="125" t="str">
        <f t="shared" si="14"/>
        <v/>
      </c>
      <c r="AP38" s="127" t="str">
        <f t="shared" si="15"/>
        <v/>
      </c>
      <c r="AQ38" s="125" t="str">
        <f t="shared" si="16"/>
        <v/>
      </c>
      <c r="AR38" s="125" t="str">
        <f t="shared" si="17"/>
        <v/>
      </c>
      <c r="AS38" s="146"/>
      <c r="AT38" s="146"/>
    </row>
    <row r="39" spans="1:46" ht="45" customHeight="1">
      <c r="A39" s="131">
        <f>'MAKLUMAT MURID'!A44</f>
        <v>32</v>
      </c>
      <c r="B39" s="223">
        <f>VLOOKUP(A39,'MAKLUMAT MURID'!$A$13:$I$52,2,FALSE)</f>
        <v>0</v>
      </c>
      <c r="C39" s="120" t="str">
        <f>VLOOKUP(A39,'MAKLUMAT MURID'!$A$13:$I$52,6,FALSE)</f>
        <v/>
      </c>
      <c r="D39" s="120">
        <f>VLOOKUP(A39,'MAKLUMAT MURID'!$A$13:$I$52,5,FALSE)</f>
        <v>0</v>
      </c>
      <c r="E39" s="38"/>
      <c r="F39" s="134"/>
      <c r="G39" s="38"/>
      <c r="H39" s="134"/>
      <c r="I39" s="38"/>
      <c r="J39" s="134"/>
      <c r="K39" s="38"/>
      <c r="L39" s="134"/>
      <c r="M39" s="38"/>
      <c r="N39" s="134"/>
      <c r="O39" s="38"/>
      <c r="P39" s="134"/>
      <c r="Q39" s="38"/>
      <c r="R39" s="134"/>
      <c r="S39" s="38"/>
      <c r="T39" s="134"/>
      <c r="U39" s="38"/>
      <c r="V39" s="134"/>
      <c r="W39" s="38"/>
      <c r="X39" s="134"/>
      <c r="Y39" s="127" t="str">
        <f t="shared" si="0"/>
        <v/>
      </c>
      <c r="Z39" s="125" t="str">
        <f t="shared" si="1"/>
        <v/>
      </c>
      <c r="AA39" s="125" t="str">
        <f t="shared" si="2"/>
        <v/>
      </c>
      <c r="AB39" s="127" t="str">
        <f t="shared" si="18"/>
        <v/>
      </c>
      <c r="AC39" s="125" t="str">
        <f t="shared" si="19"/>
        <v/>
      </c>
      <c r="AD39" s="125" t="str">
        <f t="shared" si="20"/>
        <v/>
      </c>
      <c r="AE39" s="127" t="str">
        <f t="shared" si="21"/>
        <v/>
      </c>
      <c r="AF39" s="125" t="str">
        <f t="shared" si="22"/>
        <v/>
      </c>
      <c r="AG39" s="125" t="str">
        <f t="shared" si="23"/>
        <v/>
      </c>
      <c r="AH39" s="146"/>
      <c r="AI39" s="146"/>
      <c r="AJ39" s="127" t="str">
        <f t="shared" si="9"/>
        <v/>
      </c>
      <c r="AK39" s="125" t="str">
        <f t="shared" si="10"/>
        <v/>
      </c>
      <c r="AL39" s="125" t="str">
        <f t="shared" si="11"/>
        <v/>
      </c>
      <c r="AM39" s="127" t="str">
        <f t="shared" si="12"/>
        <v/>
      </c>
      <c r="AN39" s="125" t="str">
        <f t="shared" si="13"/>
        <v/>
      </c>
      <c r="AO39" s="125" t="str">
        <f t="shared" si="14"/>
        <v/>
      </c>
      <c r="AP39" s="127" t="str">
        <f t="shared" si="15"/>
        <v/>
      </c>
      <c r="AQ39" s="125" t="str">
        <f t="shared" si="16"/>
        <v/>
      </c>
      <c r="AR39" s="125" t="str">
        <f t="shared" si="17"/>
        <v/>
      </c>
      <c r="AS39" s="146"/>
      <c r="AT39" s="146"/>
    </row>
    <row r="40" spans="1:46" ht="45" customHeight="1">
      <c r="A40" s="131">
        <f>'MAKLUMAT MURID'!A45</f>
        <v>33</v>
      </c>
      <c r="B40" s="223">
        <f>VLOOKUP(A40,'MAKLUMAT MURID'!$A$13:$I$52,2,FALSE)</f>
        <v>0</v>
      </c>
      <c r="C40" s="120" t="str">
        <f>VLOOKUP(A40,'MAKLUMAT MURID'!$A$13:$I$52,6,FALSE)</f>
        <v/>
      </c>
      <c r="D40" s="120">
        <f>VLOOKUP(A40,'MAKLUMAT MURID'!$A$13:$I$52,5,FALSE)</f>
        <v>0</v>
      </c>
      <c r="E40" s="38"/>
      <c r="F40" s="134"/>
      <c r="G40" s="38"/>
      <c r="H40" s="134"/>
      <c r="I40" s="38"/>
      <c r="J40" s="134"/>
      <c r="K40" s="38"/>
      <c r="L40" s="134"/>
      <c r="M40" s="38"/>
      <c r="N40" s="134"/>
      <c r="O40" s="38"/>
      <c r="P40" s="134"/>
      <c r="Q40" s="38"/>
      <c r="R40" s="134"/>
      <c r="S40" s="38"/>
      <c r="T40" s="134"/>
      <c r="U40" s="38"/>
      <c r="V40" s="134"/>
      <c r="W40" s="38"/>
      <c r="X40" s="134"/>
      <c r="Y40" s="127" t="str">
        <f t="shared" si="0"/>
        <v/>
      </c>
      <c r="Z40" s="125" t="str">
        <f t="shared" si="1"/>
        <v/>
      </c>
      <c r="AA40" s="125" t="str">
        <f t="shared" si="2"/>
        <v/>
      </c>
      <c r="AB40" s="127" t="str">
        <f t="shared" si="18"/>
        <v/>
      </c>
      <c r="AC40" s="125" t="str">
        <f t="shared" si="19"/>
        <v/>
      </c>
      <c r="AD40" s="125" t="str">
        <f t="shared" si="20"/>
        <v/>
      </c>
      <c r="AE40" s="127" t="str">
        <f t="shared" si="21"/>
        <v/>
      </c>
      <c r="AF40" s="125" t="str">
        <f t="shared" si="22"/>
        <v/>
      </c>
      <c r="AG40" s="125" t="str">
        <f t="shared" si="23"/>
        <v/>
      </c>
      <c r="AH40" s="146"/>
      <c r="AI40" s="146"/>
      <c r="AJ40" s="127" t="str">
        <f t="shared" si="9"/>
        <v/>
      </c>
      <c r="AK40" s="125" t="str">
        <f t="shared" si="10"/>
        <v/>
      </c>
      <c r="AL40" s="125" t="str">
        <f t="shared" si="11"/>
        <v/>
      </c>
      <c r="AM40" s="127" t="str">
        <f t="shared" si="12"/>
        <v/>
      </c>
      <c r="AN40" s="125" t="str">
        <f t="shared" si="13"/>
        <v/>
      </c>
      <c r="AO40" s="125" t="str">
        <f t="shared" si="14"/>
        <v/>
      </c>
      <c r="AP40" s="127" t="str">
        <f t="shared" si="15"/>
        <v/>
      </c>
      <c r="AQ40" s="125" t="str">
        <f t="shared" si="16"/>
        <v/>
      </c>
      <c r="AR40" s="125" t="str">
        <f t="shared" si="17"/>
        <v/>
      </c>
      <c r="AS40" s="146"/>
      <c r="AT40" s="146"/>
    </row>
    <row r="41" spans="1:46" ht="45" customHeight="1">
      <c r="A41" s="131">
        <f>'MAKLUMAT MURID'!A46</f>
        <v>34</v>
      </c>
      <c r="B41" s="223">
        <f>VLOOKUP(A41,'MAKLUMAT MURID'!$A$13:$I$52,2,FALSE)</f>
        <v>0</v>
      </c>
      <c r="C41" s="120" t="str">
        <f>VLOOKUP(A41,'MAKLUMAT MURID'!$A$13:$I$52,6,FALSE)</f>
        <v/>
      </c>
      <c r="D41" s="120">
        <f>VLOOKUP(A41,'MAKLUMAT MURID'!$A$13:$I$52,5,FALSE)</f>
        <v>0</v>
      </c>
      <c r="E41" s="38"/>
      <c r="F41" s="134"/>
      <c r="G41" s="38"/>
      <c r="H41" s="134"/>
      <c r="I41" s="38"/>
      <c r="J41" s="134"/>
      <c r="K41" s="38"/>
      <c r="L41" s="134"/>
      <c r="M41" s="38"/>
      <c r="N41" s="134"/>
      <c r="O41" s="38"/>
      <c r="P41" s="134"/>
      <c r="Q41" s="38"/>
      <c r="R41" s="134"/>
      <c r="S41" s="38"/>
      <c r="T41" s="134"/>
      <c r="U41" s="38"/>
      <c r="V41" s="134"/>
      <c r="W41" s="38"/>
      <c r="X41" s="134"/>
      <c r="Y41" s="127" t="str">
        <f t="shared" si="0"/>
        <v/>
      </c>
      <c r="Z41" s="125" t="str">
        <f t="shared" si="1"/>
        <v/>
      </c>
      <c r="AA41" s="125" t="str">
        <f t="shared" si="2"/>
        <v/>
      </c>
      <c r="AB41" s="127" t="str">
        <f t="shared" si="18"/>
        <v/>
      </c>
      <c r="AC41" s="125" t="str">
        <f t="shared" si="19"/>
        <v/>
      </c>
      <c r="AD41" s="125" t="str">
        <f t="shared" si="20"/>
        <v/>
      </c>
      <c r="AE41" s="127" t="str">
        <f t="shared" si="21"/>
        <v/>
      </c>
      <c r="AF41" s="125" t="str">
        <f t="shared" si="22"/>
        <v/>
      </c>
      <c r="AG41" s="125" t="str">
        <f t="shared" si="23"/>
        <v/>
      </c>
      <c r="AH41" s="146"/>
      <c r="AI41" s="146"/>
      <c r="AJ41" s="127" t="str">
        <f t="shared" si="9"/>
        <v/>
      </c>
      <c r="AK41" s="125" t="str">
        <f t="shared" si="10"/>
        <v/>
      </c>
      <c r="AL41" s="125" t="str">
        <f t="shared" si="11"/>
        <v/>
      </c>
      <c r="AM41" s="127" t="str">
        <f t="shared" si="12"/>
        <v/>
      </c>
      <c r="AN41" s="125" t="str">
        <f t="shared" si="13"/>
        <v/>
      </c>
      <c r="AO41" s="125" t="str">
        <f t="shared" si="14"/>
        <v/>
      </c>
      <c r="AP41" s="127" t="str">
        <f t="shared" si="15"/>
        <v/>
      </c>
      <c r="AQ41" s="125" t="str">
        <f t="shared" si="16"/>
        <v/>
      </c>
      <c r="AR41" s="125" t="str">
        <f t="shared" si="17"/>
        <v/>
      </c>
      <c r="AS41" s="146"/>
      <c r="AT41" s="146"/>
    </row>
    <row r="42" spans="1:46" ht="45" customHeight="1">
      <c r="A42" s="131">
        <f>'MAKLUMAT MURID'!A47</f>
        <v>35</v>
      </c>
      <c r="B42" s="223">
        <f>VLOOKUP(A42,'MAKLUMAT MURID'!$A$13:$I$52,2,FALSE)</f>
        <v>0</v>
      </c>
      <c r="C42" s="120" t="str">
        <f>VLOOKUP(A42,'MAKLUMAT MURID'!$A$13:$I$52,6,FALSE)</f>
        <v/>
      </c>
      <c r="D42" s="120">
        <f>VLOOKUP(A42,'MAKLUMAT MURID'!$A$13:$I$52,5,FALSE)</f>
        <v>0</v>
      </c>
      <c r="E42" s="38"/>
      <c r="F42" s="134"/>
      <c r="G42" s="38"/>
      <c r="H42" s="134"/>
      <c r="I42" s="38"/>
      <c r="J42" s="134"/>
      <c r="K42" s="38"/>
      <c r="L42" s="134"/>
      <c r="M42" s="38"/>
      <c r="N42" s="134"/>
      <c r="O42" s="38"/>
      <c r="P42" s="134"/>
      <c r="Q42" s="38"/>
      <c r="R42" s="134"/>
      <c r="S42" s="38"/>
      <c r="T42" s="134"/>
      <c r="U42" s="38"/>
      <c r="V42" s="134"/>
      <c r="W42" s="38"/>
      <c r="X42" s="134"/>
      <c r="Y42" s="127" t="str">
        <f t="shared" si="0"/>
        <v/>
      </c>
      <c r="Z42" s="125" t="str">
        <f t="shared" si="1"/>
        <v/>
      </c>
      <c r="AA42" s="125" t="str">
        <f t="shared" si="2"/>
        <v/>
      </c>
      <c r="AB42" s="127" t="str">
        <f t="shared" si="18"/>
        <v/>
      </c>
      <c r="AC42" s="125" t="str">
        <f t="shared" si="19"/>
        <v/>
      </c>
      <c r="AD42" s="125" t="str">
        <f t="shared" si="20"/>
        <v/>
      </c>
      <c r="AE42" s="127" t="str">
        <f t="shared" si="21"/>
        <v/>
      </c>
      <c r="AF42" s="125" t="str">
        <f t="shared" ref="AF42:AF47" si="24">IF($C42=AF$6,IF(SUM(U42)=0,"",IF(AND(AVERAGE(U42)&gt;=1,AVERAGE(U42)&lt;=1.6),1,IF(AND(AVERAGE(U42)&gt;1.6,AVERAGE(U42)&lt;=2.6),2,IF(AND(AVERAGE(U42)&gt;2.6,AVERAGE(U42)&lt;=3),3)))),"")</f>
        <v/>
      </c>
      <c r="AG42" s="125" t="str">
        <f t="shared" ref="AG42:AG47" si="25">IF($C42=AG$6,IF(SUM(U42)=0,"",IF(AND(AVERAGE(U42)&gt;=1,AVERAGE(U42)&lt;=1.6),1,IF(AND(AVERAGE(U42)&gt;1.6,AVERAGE(U42)&lt;=2.6),2,IF(AND(AVERAGE(U42)&gt;2.6,AVERAGE(U42)&lt;=3),3)))),"")</f>
        <v/>
      </c>
      <c r="AH42" s="146"/>
      <c r="AI42" s="146"/>
      <c r="AJ42" s="127" t="str">
        <f t="shared" si="9"/>
        <v/>
      </c>
      <c r="AK42" s="125" t="str">
        <f t="shared" si="10"/>
        <v/>
      </c>
      <c r="AL42" s="125" t="str">
        <f t="shared" si="11"/>
        <v/>
      </c>
      <c r="AM42" s="127" t="str">
        <f t="shared" si="12"/>
        <v/>
      </c>
      <c r="AN42" s="125" t="str">
        <f t="shared" si="13"/>
        <v/>
      </c>
      <c r="AO42" s="125" t="str">
        <f t="shared" si="14"/>
        <v/>
      </c>
      <c r="AP42" s="127" t="str">
        <f t="shared" si="15"/>
        <v/>
      </c>
      <c r="AQ42" s="125" t="str">
        <f t="shared" si="16"/>
        <v/>
      </c>
      <c r="AR42" s="125" t="str">
        <f t="shared" si="17"/>
        <v/>
      </c>
      <c r="AS42" s="146"/>
      <c r="AT42" s="146"/>
    </row>
    <row r="43" spans="1:46" ht="45" customHeight="1">
      <c r="A43" s="131">
        <f>'MAKLUMAT MURID'!A48</f>
        <v>36</v>
      </c>
      <c r="B43" s="223">
        <f>VLOOKUP(A43,'MAKLUMAT MURID'!$A$13:$I$52,2,FALSE)</f>
        <v>0</v>
      </c>
      <c r="C43" s="120" t="str">
        <f>VLOOKUP(A43,'MAKLUMAT MURID'!$A$13:$I$52,6,FALSE)</f>
        <v/>
      </c>
      <c r="D43" s="120">
        <f>VLOOKUP(A43,'MAKLUMAT MURID'!$A$13:$I$52,5,FALSE)</f>
        <v>0</v>
      </c>
      <c r="E43" s="38"/>
      <c r="F43" s="134"/>
      <c r="G43" s="38"/>
      <c r="H43" s="134"/>
      <c r="I43" s="38"/>
      <c r="J43" s="134"/>
      <c r="K43" s="38"/>
      <c r="L43" s="134"/>
      <c r="M43" s="38"/>
      <c r="N43" s="134"/>
      <c r="O43" s="38"/>
      <c r="P43" s="134"/>
      <c r="Q43" s="38"/>
      <c r="R43" s="134"/>
      <c r="S43" s="38"/>
      <c r="T43" s="134"/>
      <c r="U43" s="38"/>
      <c r="V43" s="134"/>
      <c r="W43" s="38"/>
      <c r="X43" s="134"/>
      <c r="Y43" s="127" t="str">
        <f t="shared" si="0"/>
        <v/>
      </c>
      <c r="Z43" s="125" t="str">
        <f t="shared" si="1"/>
        <v/>
      </c>
      <c r="AA43" s="125" t="str">
        <f t="shared" si="2"/>
        <v/>
      </c>
      <c r="AB43" s="127" t="str">
        <f t="shared" si="18"/>
        <v/>
      </c>
      <c r="AC43" s="125" t="str">
        <f t="shared" si="19"/>
        <v/>
      </c>
      <c r="AD43" s="125" t="str">
        <f t="shared" si="20"/>
        <v/>
      </c>
      <c r="AE43" s="127" t="str">
        <f t="shared" si="21"/>
        <v/>
      </c>
      <c r="AF43" s="125" t="str">
        <f t="shared" si="24"/>
        <v/>
      </c>
      <c r="AG43" s="125" t="str">
        <f t="shared" si="25"/>
        <v/>
      </c>
      <c r="AH43" s="146"/>
      <c r="AI43" s="146"/>
      <c r="AJ43" s="127" t="str">
        <f t="shared" si="9"/>
        <v/>
      </c>
      <c r="AK43" s="125" t="str">
        <f t="shared" si="10"/>
        <v/>
      </c>
      <c r="AL43" s="125" t="str">
        <f t="shared" si="11"/>
        <v/>
      </c>
      <c r="AM43" s="127" t="str">
        <f t="shared" si="12"/>
        <v/>
      </c>
      <c r="AN43" s="125" t="str">
        <f t="shared" si="13"/>
        <v/>
      </c>
      <c r="AO43" s="125" t="str">
        <f t="shared" si="14"/>
        <v/>
      </c>
      <c r="AP43" s="127" t="str">
        <f t="shared" si="15"/>
        <v/>
      </c>
      <c r="AQ43" s="125" t="str">
        <f t="shared" si="16"/>
        <v/>
      </c>
      <c r="AR43" s="125" t="str">
        <f t="shared" si="17"/>
        <v/>
      </c>
      <c r="AS43" s="146"/>
      <c r="AT43" s="146"/>
    </row>
    <row r="44" spans="1:46" ht="45" customHeight="1">
      <c r="A44" s="131">
        <f>'MAKLUMAT MURID'!A49</f>
        <v>37</v>
      </c>
      <c r="B44" s="223">
        <f>VLOOKUP(A44,'MAKLUMAT MURID'!$A$13:$I$52,2,FALSE)</f>
        <v>0</v>
      </c>
      <c r="C44" s="120" t="str">
        <f>VLOOKUP(A44,'MAKLUMAT MURID'!$A$13:$I$52,6,FALSE)</f>
        <v/>
      </c>
      <c r="D44" s="120">
        <f>VLOOKUP(A44,'MAKLUMAT MURID'!$A$13:$I$52,5,FALSE)</f>
        <v>0</v>
      </c>
      <c r="E44" s="38"/>
      <c r="F44" s="134"/>
      <c r="G44" s="38"/>
      <c r="H44" s="134"/>
      <c r="I44" s="38"/>
      <c r="J44" s="134"/>
      <c r="K44" s="38"/>
      <c r="L44" s="134"/>
      <c r="M44" s="38"/>
      <c r="N44" s="134"/>
      <c r="O44" s="38"/>
      <c r="P44" s="134"/>
      <c r="Q44" s="38"/>
      <c r="R44" s="134"/>
      <c r="S44" s="38"/>
      <c r="T44" s="134"/>
      <c r="U44" s="38"/>
      <c r="V44" s="134"/>
      <c r="W44" s="38"/>
      <c r="X44" s="134"/>
      <c r="Y44" s="127" t="str">
        <f t="shared" si="0"/>
        <v/>
      </c>
      <c r="Z44" s="125" t="str">
        <f t="shared" si="1"/>
        <v/>
      </c>
      <c r="AA44" s="125" t="str">
        <f t="shared" si="2"/>
        <v/>
      </c>
      <c r="AB44" s="127" t="str">
        <f t="shared" si="18"/>
        <v/>
      </c>
      <c r="AC44" s="125" t="str">
        <f t="shared" si="19"/>
        <v/>
      </c>
      <c r="AD44" s="125" t="str">
        <f t="shared" si="20"/>
        <v/>
      </c>
      <c r="AE44" s="127" t="str">
        <f t="shared" si="21"/>
        <v/>
      </c>
      <c r="AF44" s="125" t="str">
        <f t="shared" si="24"/>
        <v/>
      </c>
      <c r="AG44" s="125" t="str">
        <f t="shared" si="25"/>
        <v/>
      </c>
      <c r="AH44" s="146"/>
      <c r="AI44" s="146"/>
      <c r="AJ44" s="127" t="str">
        <f t="shared" si="9"/>
        <v/>
      </c>
      <c r="AK44" s="125" t="str">
        <f t="shared" si="10"/>
        <v/>
      </c>
      <c r="AL44" s="125" t="str">
        <f t="shared" si="11"/>
        <v/>
      </c>
      <c r="AM44" s="127" t="str">
        <f t="shared" si="12"/>
        <v/>
      </c>
      <c r="AN44" s="125" t="str">
        <f t="shared" si="13"/>
        <v/>
      </c>
      <c r="AO44" s="125" t="str">
        <f t="shared" si="14"/>
        <v/>
      </c>
      <c r="AP44" s="127" t="str">
        <f t="shared" si="15"/>
        <v/>
      </c>
      <c r="AQ44" s="125" t="str">
        <f t="shared" si="16"/>
        <v/>
      </c>
      <c r="AR44" s="125" t="str">
        <f t="shared" si="17"/>
        <v/>
      </c>
      <c r="AS44" s="146"/>
      <c r="AT44" s="146"/>
    </row>
    <row r="45" spans="1:46" ht="45" customHeight="1">
      <c r="A45" s="131">
        <f>'MAKLUMAT MURID'!A50</f>
        <v>38</v>
      </c>
      <c r="B45" s="223">
        <f>VLOOKUP(A45,'MAKLUMAT MURID'!$A$13:$I$52,2,FALSE)</f>
        <v>0</v>
      </c>
      <c r="C45" s="120" t="str">
        <f>VLOOKUP(A45,'MAKLUMAT MURID'!$A$13:$I$52,6,FALSE)</f>
        <v/>
      </c>
      <c r="D45" s="120">
        <f>VLOOKUP(A45,'MAKLUMAT MURID'!$A$13:$I$52,5,FALSE)</f>
        <v>0</v>
      </c>
      <c r="E45" s="38"/>
      <c r="F45" s="134"/>
      <c r="G45" s="38"/>
      <c r="H45" s="134"/>
      <c r="I45" s="38"/>
      <c r="J45" s="134"/>
      <c r="K45" s="38"/>
      <c r="L45" s="134"/>
      <c r="M45" s="38"/>
      <c r="N45" s="134"/>
      <c r="O45" s="38"/>
      <c r="P45" s="134"/>
      <c r="Q45" s="38"/>
      <c r="R45" s="134"/>
      <c r="S45" s="38"/>
      <c r="T45" s="134"/>
      <c r="U45" s="38"/>
      <c r="V45" s="134"/>
      <c r="W45" s="38"/>
      <c r="X45" s="134"/>
      <c r="Y45" s="127" t="str">
        <f t="shared" si="0"/>
        <v/>
      </c>
      <c r="Z45" s="125" t="str">
        <f t="shared" si="1"/>
        <v/>
      </c>
      <c r="AA45" s="125" t="str">
        <f t="shared" si="2"/>
        <v/>
      </c>
      <c r="AB45" s="127" t="str">
        <f t="shared" si="18"/>
        <v/>
      </c>
      <c r="AC45" s="125" t="str">
        <f t="shared" si="19"/>
        <v/>
      </c>
      <c r="AD45" s="125" t="str">
        <f t="shared" si="20"/>
        <v/>
      </c>
      <c r="AE45" s="127" t="str">
        <f t="shared" si="21"/>
        <v/>
      </c>
      <c r="AF45" s="125" t="str">
        <f t="shared" si="24"/>
        <v/>
      </c>
      <c r="AG45" s="125" t="str">
        <f t="shared" si="25"/>
        <v/>
      </c>
      <c r="AH45" s="146"/>
      <c r="AI45" s="146"/>
      <c r="AJ45" s="127" t="str">
        <f t="shared" si="9"/>
        <v/>
      </c>
      <c r="AK45" s="125" t="str">
        <f t="shared" si="10"/>
        <v/>
      </c>
      <c r="AL45" s="125" t="str">
        <f t="shared" si="11"/>
        <v/>
      </c>
      <c r="AM45" s="127" t="str">
        <f t="shared" si="12"/>
        <v/>
      </c>
      <c r="AN45" s="125" t="str">
        <f t="shared" si="13"/>
        <v/>
      </c>
      <c r="AO45" s="125" t="str">
        <f t="shared" si="14"/>
        <v/>
      </c>
      <c r="AP45" s="127" t="str">
        <f t="shared" si="15"/>
        <v/>
      </c>
      <c r="AQ45" s="125" t="str">
        <f t="shared" si="16"/>
        <v/>
      </c>
      <c r="AR45" s="125" t="str">
        <f t="shared" si="17"/>
        <v/>
      </c>
      <c r="AS45" s="146"/>
      <c r="AT45" s="146"/>
    </row>
    <row r="46" spans="1:46" ht="45" customHeight="1">
      <c r="A46" s="131">
        <f>'MAKLUMAT MURID'!A51</f>
        <v>39</v>
      </c>
      <c r="B46" s="223">
        <f>VLOOKUP(A46,'MAKLUMAT MURID'!$A$13:$I$52,2,FALSE)</f>
        <v>0</v>
      </c>
      <c r="C46" s="120" t="str">
        <f>VLOOKUP(A46,'MAKLUMAT MURID'!$A$13:$I$52,6,FALSE)</f>
        <v/>
      </c>
      <c r="D46" s="120">
        <f>VLOOKUP(A46,'MAKLUMAT MURID'!$A$13:$I$52,5,FALSE)</f>
        <v>0</v>
      </c>
      <c r="E46" s="38"/>
      <c r="F46" s="134"/>
      <c r="G46" s="38"/>
      <c r="H46" s="134"/>
      <c r="I46" s="38"/>
      <c r="J46" s="134"/>
      <c r="K46" s="38"/>
      <c r="L46" s="134"/>
      <c r="M46" s="38"/>
      <c r="N46" s="134"/>
      <c r="O46" s="38"/>
      <c r="P46" s="134"/>
      <c r="Q46" s="38"/>
      <c r="R46" s="134"/>
      <c r="S46" s="38"/>
      <c r="T46" s="134"/>
      <c r="U46" s="38"/>
      <c r="V46" s="134"/>
      <c r="W46" s="38"/>
      <c r="X46" s="134"/>
      <c r="Y46" s="127" t="str">
        <f t="shared" si="0"/>
        <v/>
      </c>
      <c r="Z46" s="125" t="str">
        <f t="shared" si="1"/>
        <v/>
      </c>
      <c r="AA46" s="125" t="str">
        <f t="shared" si="2"/>
        <v/>
      </c>
      <c r="AB46" s="127" t="str">
        <f t="shared" si="18"/>
        <v/>
      </c>
      <c r="AC46" s="125" t="str">
        <f t="shared" ref="AC46:AC47" si="26">IF($C46=AC$6,IF(SUM(M46,Q46)=0,"",IF(AND(AVERAGE(M46,Q46)&gt;=1,AVERAGE(M46,Q46)&lt;=1.6),1,IF(AND(AVERAGE(M46,Q46)&gt;1.6,AVERAGE(M46,Q46)&lt;=2.6),2,IF(AND(AVERAGE(M46,Q46)&gt;2.6,AVERAGE(M46,Q46)&lt;=3),3)))),"")</f>
        <v/>
      </c>
      <c r="AD46" s="125" t="str">
        <f t="shared" ref="AD46:AD47" si="27">IF($C46=AD$6,IF(SUM(M46,Q46)=0,"",IF(AND(AVERAGE(M46,Q46)&gt;=1,AVERAGE(M46,Q46)&lt;=1.6),1,IF(AND(AVERAGE(M46,Q46)&gt;1.6,AVERAGE(M46,Q46)&lt;=2.6),2,IF(AND(AVERAGE(M46,Q46)&gt;2.6,AVERAGE(M46,Q46)&lt;=3),3)))),"")</f>
        <v/>
      </c>
      <c r="AE46" s="127" t="str">
        <f t="shared" si="21"/>
        <v/>
      </c>
      <c r="AF46" s="125" t="str">
        <f t="shared" si="24"/>
        <v/>
      </c>
      <c r="AG46" s="125" t="str">
        <f t="shared" si="25"/>
        <v/>
      </c>
      <c r="AH46" s="146"/>
      <c r="AI46" s="146"/>
      <c r="AJ46" s="127" t="str">
        <f t="shared" si="9"/>
        <v/>
      </c>
      <c r="AK46" s="125" t="str">
        <f t="shared" si="10"/>
        <v/>
      </c>
      <c r="AL46" s="125" t="str">
        <f t="shared" si="11"/>
        <v/>
      </c>
      <c r="AM46" s="127" t="str">
        <f t="shared" si="12"/>
        <v/>
      </c>
      <c r="AN46" s="125" t="str">
        <f t="shared" si="13"/>
        <v/>
      </c>
      <c r="AO46" s="125" t="str">
        <f t="shared" si="14"/>
        <v/>
      </c>
      <c r="AP46" s="127" t="str">
        <f t="shared" si="15"/>
        <v/>
      </c>
      <c r="AQ46" s="125" t="str">
        <f t="shared" si="16"/>
        <v/>
      </c>
      <c r="AR46" s="125" t="str">
        <f t="shared" si="17"/>
        <v/>
      </c>
      <c r="AS46" s="146"/>
      <c r="AT46" s="146"/>
    </row>
    <row r="47" spans="1:46" ht="45" customHeight="1">
      <c r="A47" s="131">
        <f>'MAKLUMAT MURID'!A52</f>
        <v>40</v>
      </c>
      <c r="B47" s="223">
        <f>VLOOKUP(A47,'MAKLUMAT MURID'!$A$13:$I$52,2,FALSE)</f>
        <v>0</v>
      </c>
      <c r="C47" s="120" t="str">
        <f>VLOOKUP(A47,'MAKLUMAT MURID'!$A$13:$I$52,6,FALSE)</f>
        <v/>
      </c>
      <c r="D47" s="120">
        <f>VLOOKUP(A47,'MAKLUMAT MURID'!$A$13:$I$52,5,FALSE)</f>
        <v>0</v>
      </c>
      <c r="E47" s="38"/>
      <c r="F47" s="134"/>
      <c r="G47" s="38"/>
      <c r="H47" s="134"/>
      <c r="I47" s="38"/>
      <c r="J47" s="134"/>
      <c r="K47" s="38"/>
      <c r="L47" s="134"/>
      <c r="M47" s="38"/>
      <c r="N47" s="134"/>
      <c r="O47" s="38"/>
      <c r="P47" s="134"/>
      <c r="Q47" s="38"/>
      <c r="R47" s="134"/>
      <c r="S47" s="38"/>
      <c r="T47" s="134"/>
      <c r="U47" s="38"/>
      <c r="V47" s="134"/>
      <c r="W47" s="38"/>
      <c r="X47" s="134"/>
      <c r="Y47" s="127" t="str">
        <f t="shared" si="0"/>
        <v/>
      </c>
      <c r="Z47" s="125" t="str">
        <f t="shared" si="1"/>
        <v/>
      </c>
      <c r="AA47" s="125" t="str">
        <f t="shared" si="2"/>
        <v/>
      </c>
      <c r="AB47" s="127" t="str">
        <f t="shared" si="18"/>
        <v/>
      </c>
      <c r="AC47" s="125" t="str">
        <f t="shared" si="26"/>
        <v/>
      </c>
      <c r="AD47" s="125" t="str">
        <f t="shared" si="27"/>
        <v/>
      </c>
      <c r="AE47" s="127" t="str">
        <f t="shared" si="21"/>
        <v/>
      </c>
      <c r="AF47" s="125" t="str">
        <f t="shared" si="24"/>
        <v/>
      </c>
      <c r="AG47" s="125" t="str">
        <f t="shared" si="25"/>
        <v/>
      </c>
      <c r="AH47" s="146"/>
      <c r="AI47" s="146"/>
      <c r="AJ47" s="127" t="str">
        <f t="shared" si="9"/>
        <v/>
      </c>
      <c r="AK47" s="125" t="str">
        <f t="shared" si="10"/>
        <v/>
      </c>
      <c r="AL47" s="125" t="str">
        <f t="shared" si="11"/>
        <v/>
      </c>
      <c r="AM47" s="127" t="str">
        <f t="shared" si="12"/>
        <v/>
      </c>
      <c r="AN47" s="125" t="str">
        <f t="shared" si="13"/>
        <v/>
      </c>
      <c r="AO47" s="125" t="str">
        <f t="shared" si="14"/>
        <v/>
      </c>
      <c r="AP47" s="127" t="str">
        <f t="shared" si="15"/>
        <v/>
      </c>
      <c r="AQ47" s="125" t="str">
        <f t="shared" si="16"/>
        <v/>
      </c>
      <c r="AR47" s="125" t="str">
        <f t="shared" si="17"/>
        <v/>
      </c>
      <c r="AS47" s="146"/>
      <c r="AT47" s="146"/>
    </row>
    <row r="48" spans="1:46" ht="15" customHeight="1">
      <c r="A48" s="39"/>
      <c r="B48" s="39"/>
      <c r="C48" s="39"/>
      <c r="D48" s="39"/>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row>
    <row r="49" spans="1:46" s="144" customFormat="1" ht="15" customHeight="1">
      <c r="A49" s="313" t="s">
        <v>16</v>
      </c>
      <c r="B49" s="304" t="s">
        <v>30</v>
      </c>
      <c r="C49" s="305"/>
      <c r="D49" s="305"/>
      <c r="E49" s="136">
        <f>COUNTIF(E$8:E$47,1)</f>
        <v>0</v>
      </c>
      <c r="F49" s="295"/>
      <c r="G49" s="136">
        <f t="shared" ref="G49:W49" si="28">COUNTIF(G$8:G$47,1)</f>
        <v>0</v>
      </c>
      <c r="H49" s="295"/>
      <c r="I49" s="136">
        <f t="shared" si="28"/>
        <v>0</v>
      </c>
      <c r="J49" s="295"/>
      <c r="K49" s="136">
        <f t="shared" si="28"/>
        <v>0</v>
      </c>
      <c r="L49" s="295"/>
      <c r="M49" s="136">
        <f t="shared" si="28"/>
        <v>0</v>
      </c>
      <c r="N49" s="295"/>
      <c r="O49" s="136">
        <f t="shared" si="28"/>
        <v>0</v>
      </c>
      <c r="P49" s="295"/>
      <c r="Q49" s="136">
        <f t="shared" si="28"/>
        <v>0</v>
      </c>
      <c r="R49" s="295"/>
      <c r="S49" s="136">
        <f t="shared" si="28"/>
        <v>0</v>
      </c>
      <c r="T49" s="295"/>
      <c r="U49" s="136">
        <f t="shared" si="28"/>
        <v>0</v>
      </c>
      <c r="V49" s="295"/>
      <c r="W49" s="136">
        <f t="shared" si="28"/>
        <v>0</v>
      </c>
      <c r="X49" s="295"/>
      <c r="Y49" s="137">
        <f t="shared" ref="Y49:AT49" si="29">COUNTIF(Y$8:Y$47,1)</f>
        <v>0</v>
      </c>
      <c r="Z49" s="272">
        <f t="shared" si="29"/>
        <v>0</v>
      </c>
      <c r="AA49" s="272">
        <f t="shared" si="29"/>
        <v>0</v>
      </c>
      <c r="AB49" s="137">
        <f t="shared" si="29"/>
        <v>0</v>
      </c>
      <c r="AC49" s="272">
        <f t="shared" si="29"/>
        <v>0</v>
      </c>
      <c r="AD49" s="272">
        <f t="shared" si="29"/>
        <v>0</v>
      </c>
      <c r="AE49" s="137">
        <f t="shared" si="29"/>
        <v>0</v>
      </c>
      <c r="AF49" s="272">
        <f t="shared" si="29"/>
        <v>0</v>
      </c>
      <c r="AG49" s="272">
        <f t="shared" si="29"/>
        <v>0</v>
      </c>
      <c r="AH49" s="138">
        <f t="shared" si="29"/>
        <v>0</v>
      </c>
      <c r="AI49" s="138">
        <f t="shared" si="29"/>
        <v>0</v>
      </c>
      <c r="AJ49" s="137">
        <f t="shared" si="29"/>
        <v>0</v>
      </c>
      <c r="AK49" s="272">
        <f t="shared" si="29"/>
        <v>0</v>
      </c>
      <c r="AL49" s="272">
        <f t="shared" si="29"/>
        <v>0</v>
      </c>
      <c r="AM49" s="137">
        <f t="shared" si="29"/>
        <v>0</v>
      </c>
      <c r="AN49" s="272">
        <f t="shared" si="29"/>
        <v>0</v>
      </c>
      <c r="AO49" s="272">
        <f t="shared" si="29"/>
        <v>0</v>
      </c>
      <c r="AP49" s="137">
        <f t="shared" si="29"/>
        <v>0</v>
      </c>
      <c r="AQ49" s="272">
        <f t="shared" si="29"/>
        <v>0</v>
      </c>
      <c r="AR49" s="272">
        <f t="shared" si="29"/>
        <v>0</v>
      </c>
      <c r="AS49" s="138">
        <f t="shared" si="29"/>
        <v>0</v>
      </c>
      <c r="AT49" s="138">
        <f t="shared" si="29"/>
        <v>0</v>
      </c>
    </row>
    <row r="50" spans="1:46" s="144" customFormat="1" ht="15" customHeight="1">
      <c r="A50" s="313"/>
      <c r="B50" s="305"/>
      <c r="C50" s="305"/>
      <c r="D50" s="305"/>
      <c r="E50" s="139" t="e">
        <f>(E49/E57)</f>
        <v>#DIV/0!</v>
      </c>
      <c r="F50" s="296"/>
      <c r="G50" s="139" t="e">
        <f t="shared" ref="G50:W50" si="30">(G49/G57)</f>
        <v>#DIV/0!</v>
      </c>
      <c r="H50" s="296"/>
      <c r="I50" s="139" t="e">
        <f t="shared" si="30"/>
        <v>#DIV/0!</v>
      </c>
      <c r="J50" s="296"/>
      <c r="K50" s="139" t="e">
        <f t="shared" si="30"/>
        <v>#DIV/0!</v>
      </c>
      <c r="L50" s="296"/>
      <c r="M50" s="139" t="e">
        <f t="shared" si="30"/>
        <v>#DIV/0!</v>
      </c>
      <c r="N50" s="296"/>
      <c r="O50" s="139" t="e">
        <f t="shared" si="30"/>
        <v>#DIV/0!</v>
      </c>
      <c r="P50" s="296"/>
      <c r="Q50" s="139" t="e">
        <f t="shared" si="30"/>
        <v>#DIV/0!</v>
      </c>
      <c r="R50" s="296"/>
      <c r="S50" s="139" t="e">
        <f t="shared" si="30"/>
        <v>#DIV/0!</v>
      </c>
      <c r="T50" s="296"/>
      <c r="U50" s="139" t="e">
        <f t="shared" si="30"/>
        <v>#DIV/0!</v>
      </c>
      <c r="V50" s="296"/>
      <c r="W50" s="139" t="e">
        <f t="shared" si="30"/>
        <v>#DIV/0!</v>
      </c>
      <c r="X50" s="296"/>
      <c r="Y50" s="140" t="e">
        <f>(Y49/Y57)</f>
        <v>#DIV/0!</v>
      </c>
      <c r="Z50" s="276" t="e">
        <f t="shared" ref="Z50:AT50" si="31">(Z49/Z57)</f>
        <v>#DIV/0!</v>
      </c>
      <c r="AA50" s="276" t="e">
        <f t="shared" si="31"/>
        <v>#DIV/0!</v>
      </c>
      <c r="AB50" s="140" t="e">
        <f t="shared" si="31"/>
        <v>#DIV/0!</v>
      </c>
      <c r="AC50" s="276" t="e">
        <f t="shared" si="31"/>
        <v>#DIV/0!</v>
      </c>
      <c r="AD50" s="276" t="e">
        <f t="shared" si="31"/>
        <v>#DIV/0!</v>
      </c>
      <c r="AE50" s="140" t="e">
        <f t="shared" si="31"/>
        <v>#DIV/0!</v>
      </c>
      <c r="AF50" s="276" t="e">
        <f t="shared" si="31"/>
        <v>#DIV/0!</v>
      </c>
      <c r="AG50" s="276" t="e">
        <f t="shared" si="31"/>
        <v>#DIV/0!</v>
      </c>
      <c r="AH50" s="141" t="e">
        <f t="shared" si="31"/>
        <v>#DIV/0!</v>
      </c>
      <c r="AI50" s="141" t="e">
        <f t="shared" si="31"/>
        <v>#DIV/0!</v>
      </c>
      <c r="AJ50" s="140" t="e">
        <f t="shared" si="31"/>
        <v>#DIV/0!</v>
      </c>
      <c r="AK50" s="276" t="e">
        <f t="shared" si="31"/>
        <v>#DIV/0!</v>
      </c>
      <c r="AL50" s="276" t="e">
        <f t="shared" si="31"/>
        <v>#DIV/0!</v>
      </c>
      <c r="AM50" s="140" t="e">
        <f t="shared" si="31"/>
        <v>#DIV/0!</v>
      </c>
      <c r="AN50" s="276" t="e">
        <f t="shared" si="31"/>
        <v>#DIV/0!</v>
      </c>
      <c r="AO50" s="276" t="e">
        <f t="shared" si="31"/>
        <v>#DIV/0!</v>
      </c>
      <c r="AP50" s="140" t="e">
        <f t="shared" si="31"/>
        <v>#DIV/0!</v>
      </c>
      <c r="AQ50" s="276" t="e">
        <f t="shared" si="31"/>
        <v>#DIV/0!</v>
      </c>
      <c r="AR50" s="276" t="e">
        <f t="shared" si="31"/>
        <v>#DIV/0!</v>
      </c>
      <c r="AS50" s="141" t="e">
        <f t="shared" si="31"/>
        <v>#DIV/0!</v>
      </c>
      <c r="AT50" s="141" t="e">
        <f t="shared" si="31"/>
        <v>#DIV/0!</v>
      </c>
    </row>
    <row r="51" spans="1:46" s="144" customFormat="1" ht="15" customHeight="1">
      <c r="A51" s="313"/>
      <c r="B51" s="304" t="s">
        <v>29</v>
      </c>
      <c r="C51" s="305"/>
      <c r="D51" s="305"/>
      <c r="E51" s="136">
        <f>COUNTIF(E$8:E$47,2)</f>
        <v>0</v>
      </c>
      <c r="F51" s="296"/>
      <c r="G51" s="136">
        <f t="shared" ref="G51:W51" si="32">COUNTIF(G$8:G$47,2)</f>
        <v>0</v>
      </c>
      <c r="H51" s="296"/>
      <c r="I51" s="136">
        <f t="shared" si="32"/>
        <v>0</v>
      </c>
      <c r="J51" s="296"/>
      <c r="K51" s="136">
        <f t="shared" si="32"/>
        <v>0</v>
      </c>
      <c r="L51" s="296"/>
      <c r="M51" s="136">
        <f t="shared" si="32"/>
        <v>0</v>
      </c>
      <c r="N51" s="296"/>
      <c r="O51" s="136">
        <f t="shared" si="32"/>
        <v>0</v>
      </c>
      <c r="P51" s="296"/>
      <c r="Q51" s="136">
        <f t="shared" si="32"/>
        <v>0</v>
      </c>
      <c r="R51" s="296"/>
      <c r="S51" s="136">
        <f t="shared" si="32"/>
        <v>0</v>
      </c>
      <c r="T51" s="296"/>
      <c r="U51" s="136">
        <f t="shared" si="32"/>
        <v>0</v>
      </c>
      <c r="V51" s="296"/>
      <c r="W51" s="136">
        <f t="shared" si="32"/>
        <v>0</v>
      </c>
      <c r="X51" s="296"/>
      <c r="Y51" s="137">
        <f t="shared" ref="Y51:AT51" si="33">COUNTIF(Y$8:Y$47,2)</f>
        <v>0</v>
      </c>
      <c r="Z51" s="272">
        <f t="shared" si="33"/>
        <v>0</v>
      </c>
      <c r="AA51" s="272">
        <f t="shared" si="33"/>
        <v>0</v>
      </c>
      <c r="AB51" s="137">
        <f t="shared" si="33"/>
        <v>0</v>
      </c>
      <c r="AC51" s="272">
        <f t="shared" si="33"/>
        <v>0</v>
      </c>
      <c r="AD51" s="272">
        <f t="shared" si="33"/>
        <v>0</v>
      </c>
      <c r="AE51" s="137">
        <f t="shared" si="33"/>
        <v>0</v>
      </c>
      <c r="AF51" s="272">
        <f t="shared" si="33"/>
        <v>0</v>
      </c>
      <c r="AG51" s="272">
        <f t="shared" si="33"/>
        <v>0</v>
      </c>
      <c r="AH51" s="138">
        <f t="shared" si="33"/>
        <v>0</v>
      </c>
      <c r="AI51" s="138">
        <f t="shared" si="33"/>
        <v>0</v>
      </c>
      <c r="AJ51" s="137">
        <f t="shared" si="33"/>
        <v>0</v>
      </c>
      <c r="AK51" s="272">
        <f t="shared" si="33"/>
        <v>0</v>
      </c>
      <c r="AL51" s="272">
        <f t="shared" si="33"/>
        <v>0</v>
      </c>
      <c r="AM51" s="137">
        <f t="shared" si="33"/>
        <v>0</v>
      </c>
      <c r="AN51" s="272">
        <f t="shared" si="33"/>
        <v>0</v>
      </c>
      <c r="AO51" s="272">
        <f t="shared" si="33"/>
        <v>0</v>
      </c>
      <c r="AP51" s="137">
        <f t="shared" si="33"/>
        <v>0</v>
      </c>
      <c r="AQ51" s="272">
        <f t="shared" si="33"/>
        <v>0</v>
      </c>
      <c r="AR51" s="272">
        <f t="shared" si="33"/>
        <v>0</v>
      </c>
      <c r="AS51" s="138">
        <f t="shared" si="33"/>
        <v>0</v>
      </c>
      <c r="AT51" s="138">
        <f t="shared" si="33"/>
        <v>0</v>
      </c>
    </row>
    <row r="52" spans="1:46" s="144" customFormat="1" ht="15" customHeight="1">
      <c r="A52" s="313"/>
      <c r="B52" s="305"/>
      <c r="C52" s="305"/>
      <c r="D52" s="305"/>
      <c r="E52" s="139" t="e">
        <f>(E51/E57)</f>
        <v>#DIV/0!</v>
      </c>
      <c r="F52" s="296"/>
      <c r="G52" s="139" t="e">
        <f t="shared" ref="G52:W52" si="34">(G51/G57)</f>
        <v>#DIV/0!</v>
      </c>
      <c r="H52" s="296"/>
      <c r="I52" s="139" t="e">
        <f t="shared" si="34"/>
        <v>#DIV/0!</v>
      </c>
      <c r="J52" s="296"/>
      <c r="K52" s="139" t="e">
        <f t="shared" si="34"/>
        <v>#DIV/0!</v>
      </c>
      <c r="L52" s="296"/>
      <c r="M52" s="139" t="e">
        <f t="shared" si="34"/>
        <v>#DIV/0!</v>
      </c>
      <c r="N52" s="296"/>
      <c r="O52" s="139" t="e">
        <f t="shared" si="34"/>
        <v>#DIV/0!</v>
      </c>
      <c r="P52" s="296"/>
      <c r="Q52" s="139" t="e">
        <f t="shared" si="34"/>
        <v>#DIV/0!</v>
      </c>
      <c r="R52" s="296"/>
      <c r="S52" s="139" t="e">
        <f t="shared" si="34"/>
        <v>#DIV/0!</v>
      </c>
      <c r="T52" s="296"/>
      <c r="U52" s="139" t="e">
        <f t="shared" si="34"/>
        <v>#DIV/0!</v>
      </c>
      <c r="V52" s="296"/>
      <c r="W52" s="139" t="e">
        <f t="shared" si="34"/>
        <v>#DIV/0!</v>
      </c>
      <c r="X52" s="296"/>
      <c r="Y52" s="140" t="e">
        <f>(Y51/Y57)</f>
        <v>#DIV/0!</v>
      </c>
      <c r="Z52" s="276" t="e">
        <f t="shared" ref="Z52:AT52" si="35">(Z51/Z57)</f>
        <v>#DIV/0!</v>
      </c>
      <c r="AA52" s="276" t="e">
        <f t="shared" si="35"/>
        <v>#DIV/0!</v>
      </c>
      <c r="AB52" s="140" t="e">
        <f t="shared" si="35"/>
        <v>#DIV/0!</v>
      </c>
      <c r="AC52" s="276" t="e">
        <f t="shared" si="35"/>
        <v>#DIV/0!</v>
      </c>
      <c r="AD52" s="276" t="e">
        <f t="shared" si="35"/>
        <v>#DIV/0!</v>
      </c>
      <c r="AE52" s="140" t="e">
        <f t="shared" si="35"/>
        <v>#DIV/0!</v>
      </c>
      <c r="AF52" s="276" t="e">
        <f t="shared" si="35"/>
        <v>#DIV/0!</v>
      </c>
      <c r="AG52" s="276" t="e">
        <f t="shared" si="35"/>
        <v>#DIV/0!</v>
      </c>
      <c r="AH52" s="141" t="e">
        <f t="shared" si="35"/>
        <v>#DIV/0!</v>
      </c>
      <c r="AI52" s="141" t="e">
        <f t="shared" si="35"/>
        <v>#DIV/0!</v>
      </c>
      <c r="AJ52" s="140" t="e">
        <f t="shared" si="35"/>
        <v>#DIV/0!</v>
      </c>
      <c r="AK52" s="276" t="e">
        <f t="shared" si="35"/>
        <v>#DIV/0!</v>
      </c>
      <c r="AL52" s="276" t="e">
        <f t="shared" si="35"/>
        <v>#DIV/0!</v>
      </c>
      <c r="AM52" s="140" t="e">
        <f t="shared" si="35"/>
        <v>#DIV/0!</v>
      </c>
      <c r="AN52" s="276" t="e">
        <f t="shared" si="35"/>
        <v>#DIV/0!</v>
      </c>
      <c r="AO52" s="276" t="e">
        <f t="shared" si="35"/>
        <v>#DIV/0!</v>
      </c>
      <c r="AP52" s="140" t="e">
        <f t="shared" si="35"/>
        <v>#DIV/0!</v>
      </c>
      <c r="AQ52" s="276" t="e">
        <f t="shared" si="35"/>
        <v>#DIV/0!</v>
      </c>
      <c r="AR52" s="276" t="e">
        <f t="shared" si="35"/>
        <v>#DIV/0!</v>
      </c>
      <c r="AS52" s="141" t="e">
        <f t="shared" si="35"/>
        <v>#DIV/0!</v>
      </c>
      <c r="AT52" s="141" t="e">
        <f t="shared" si="35"/>
        <v>#DIV/0!</v>
      </c>
    </row>
    <row r="53" spans="1:46" s="144" customFormat="1" ht="15" customHeight="1">
      <c r="A53" s="313"/>
      <c r="B53" s="304" t="s">
        <v>28</v>
      </c>
      <c r="C53" s="305"/>
      <c r="D53" s="305"/>
      <c r="E53" s="136">
        <f>COUNTIF(E$8:E$47,3)</f>
        <v>0</v>
      </c>
      <c r="F53" s="296"/>
      <c r="G53" s="136">
        <f t="shared" ref="G53:W53" si="36">COUNTIF(G$8:G$47,3)</f>
        <v>0</v>
      </c>
      <c r="H53" s="296"/>
      <c r="I53" s="136">
        <f t="shared" si="36"/>
        <v>0</v>
      </c>
      <c r="J53" s="296"/>
      <c r="K53" s="136">
        <f t="shared" si="36"/>
        <v>0</v>
      </c>
      <c r="L53" s="296"/>
      <c r="M53" s="136">
        <f t="shared" si="36"/>
        <v>0</v>
      </c>
      <c r="N53" s="296"/>
      <c r="O53" s="136">
        <f t="shared" si="36"/>
        <v>0</v>
      </c>
      <c r="P53" s="296"/>
      <c r="Q53" s="136">
        <f t="shared" si="36"/>
        <v>0</v>
      </c>
      <c r="R53" s="296"/>
      <c r="S53" s="136">
        <f t="shared" si="36"/>
        <v>0</v>
      </c>
      <c r="T53" s="296"/>
      <c r="U53" s="136">
        <f t="shared" si="36"/>
        <v>0</v>
      </c>
      <c r="V53" s="296"/>
      <c r="W53" s="136">
        <f t="shared" si="36"/>
        <v>0</v>
      </c>
      <c r="X53" s="296"/>
      <c r="Y53" s="137">
        <f t="shared" ref="Y53:AT53" si="37">COUNTIF(Y$8:Y$47,3)</f>
        <v>0</v>
      </c>
      <c r="Z53" s="272">
        <f t="shared" si="37"/>
        <v>0</v>
      </c>
      <c r="AA53" s="272">
        <f t="shared" si="37"/>
        <v>0</v>
      </c>
      <c r="AB53" s="137">
        <f t="shared" si="37"/>
        <v>0</v>
      </c>
      <c r="AC53" s="272">
        <f t="shared" si="37"/>
        <v>0</v>
      </c>
      <c r="AD53" s="272">
        <f t="shared" si="37"/>
        <v>0</v>
      </c>
      <c r="AE53" s="137">
        <f t="shared" si="37"/>
        <v>0</v>
      </c>
      <c r="AF53" s="272">
        <f t="shared" si="37"/>
        <v>0</v>
      </c>
      <c r="AG53" s="272">
        <f t="shared" si="37"/>
        <v>0</v>
      </c>
      <c r="AH53" s="138">
        <f t="shared" si="37"/>
        <v>0</v>
      </c>
      <c r="AI53" s="138">
        <f t="shared" si="37"/>
        <v>0</v>
      </c>
      <c r="AJ53" s="137">
        <f t="shared" si="37"/>
        <v>0</v>
      </c>
      <c r="AK53" s="272">
        <f t="shared" si="37"/>
        <v>0</v>
      </c>
      <c r="AL53" s="272">
        <f t="shared" si="37"/>
        <v>0</v>
      </c>
      <c r="AM53" s="137">
        <f t="shared" si="37"/>
        <v>0</v>
      </c>
      <c r="AN53" s="272">
        <f t="shared" si="37"/>
        <v>0</v>
      </c>
      <c r="AO53" s="272">
        <f t="shared" si="37"/>
        <v>0</v>
      </c>
      <c r="AP53" s="137">
        <f t="shared" si="37"/>
        <v>0</v>
      </c>
      <c r="AQ53" s="272">
        <f t="shared" si="37"/>
        <v>0</v>
      </c>
      <c r="AR53" s="272">
        <f t="shared" si="37"/>
        <v>0</v>
      </c>
      <c r="AS53" s="138">
        <f t="shared" si="37"/>
        <v>0</v>
      </c>
      <c r="AT53" s="138">
        <f t="shared" si="37"/>
        <v>0</v>
      </c>
    </row>
    <row r="54" spans="1:46" s="144" customFormat="1" ht="15" customHeight="1">
      <c r="A54" s="313"/>
      <c r="B54" s="305"/>
      <c r="C54" s="305"/>
      <c r="D54" s="305"/>
      <c r="E54" s="139" t="e">
        <f>(E53/E57)</f>
        <v>#DIV/0!</v>
      </c>
      <c r="F54" s="296"/>
      <c r="G54" s="139" t="e">
        <f t="shared" ref="G54:W54" si="38">(G53/G57)</f>
        <v>#DIV/0!</v>
      </c>
      <c r="H54" s="296"/>
      <c r="I54" s="139" t="e">
        <f t="shared" si="38"/>
        <v>#DIV/0!</v>
      </c>
      <c r="J54" s="296"/>
      <c r="K54" s="139" t="e">
        <f t="shared" si="38"/>
        <v>#DIV/0!</v>
      </c>
      <c r="L54" s="296"/>
      <c r="M54" s="139" t="e">
        <f t="shared" si="38"/>
        <v>#DIV/0!</v>
      </c>
      <c r="N54" s="296"/>
      <c r="O54" s="139" t="e">
        <f t="shared" si="38"/>
        <v>#DIV/0!</v>
      </c>
      <c r="P54" s="296"/>
      <c r="Q54" s="139" t="e">
        <f t="shared" si="38"/>
        <v>#DIV/0!</v>
      </c>
      <c r="R54" s="296"/>
      <c r="S54" s="139" t="e">
        <f t="shared" si="38"/>
        <v>#DIV/0!</v>
      </c>
      <c r="T54" s="296"/>
      <c r="U54" s="139" t="e">
        <f t="shared" si="38"/>
        <v>#DIV/0!</v>
      </c>
      <c r="V54" s="296"/>
      <c r="W54" s="139" t="e">
        <f t="shared" si="38"/>
        <v>#DIV/0!</v>
      </c>
      <c r="X54" s="296"/>
      <c r="Y54" s="140" t="e">
        <f>(Y53/Y57)</f>
        <v>#DIV/0!</v>
      </c>
      <c r="Z54" s="276" t="e">
        <f t="shared" ref="Z54:AR54" si="39">(Z53/Z57)</f>
        <v>#DIV/0!</v>
      </c>
      <c r="AA54" s="276" t="e">
        <f t="shared" si="39"/>
        <v>#DIV/0!</v>
      </c>
      <c r="AB54" s="140" t="e">
        <f t="shared" si="39"/>
        <v>#DIV/0!</v>
      </c>
      <c r="AC54" s="276" t="e">
        <f t="shared" si="39"/>
        <v>#DIV/0!</v>
      </c>
      <c r="AD54" s="276" t="e">
        <f t="shared" si="39"/>
        <v>#DIV/0!</v>
      </c>
      <c r="AE54" s="140" t="e">
        <f t="shared" si="39"/>
        <v>#DIV/0!</v>
      </c>
      <c r="AF54" s="276" t="e">
        <f t="shared" si="39"/>
        <v>#DIV/0!</v>
      </c>
      <c r="AG54" s="276" t="e">
        <f t="shared" si="39"/>
        <v>#DIV/0!</v>
      </c>
      <c r="AH54" s="141" t="e">
        <f t="shared" si="39"/>
        <v>#DIV/0!</v>
      </c>
      <c r="AI54" s="141" t="e">
        <f t="shared" si="39"/>
        <v>#DIV/0!</v>
      </c>
      <c r="AJ54" s="140" t="e">
        <f t="shared" si="39"/>
        <v>#DIV/0!</v>
      </c>
      <c r="AK54" s="276" t="e">
        <f t="shared" si="39"/>
        <v>#DIV/0!</v>
      </c>
      <c r="AL54" s="276" t="e">
        <f t="shared" si="39"/>
        <v>#DIV/0!</v>
      </c>
      <c r="AM54" s="140" t="e">
        <f t="shared" si="39"/>
        <v>#DIV/0!</v>
      </c>
      <c r="AN54" s="276" t="e">
        <f t="shared" si="39"/>
        <v>#DIV/0!</v>
      </c>
      <c r="AO54" s="276" t="e">
        <f t="shared" si="39"/>
        <v>#DIV/0!</v>
      </c>
      <c r="AP54" s="140" t="e">
        <f t="shared" si="39"/>
        <v>#DIV/0!</v>
      </c>
      <c r="AQ54" s="276" t="e">
        <f t="shared" si="39"/>
        <v>#DIV/0!</v>
      </c>
      <c r="AR54" s="276" t="e">
        <f t="shared" si="39"/>
        <v>#DIV/0!</v>
      </c>
      <c r="AS54" s="141" t="e">
        <f t="shared" ref="AS54" si="40">(AS53/AS57)</f>
        <v>#DIV/0!</v>
      </c>
      <c r="AT54" s="141" t="e">
        <f t="shared" ref="AT54" si="41">(AT53/AT57)</f>
        <v>#DIV/0!</v>
      </c>
    </row>
    <row r="55" spans="1:46" s="274" customFormat="1" ht="15.75">
      <c r="A55" s="313"/>
      <c r="B55" s="305" t="s">
        <v>31</v>
      </c>
      <c r="C55" s="305"/>
      <c r="D55" s="305"/>
      <c r="E55" s="271">
        <f>E57-SUM(E49,E51,E53)</f>
        <v>0</v>
      </c>
      <c r="F55" s="296"/>
      <c r="G55" s="271">
        <f t="shared" ref="G55:W55" si="42">G57-SUM(G49,G51,G53)</f>
        <v>0</v>
      </c>
      <c r="H55" s="296"/>
      <c r="I55" s="271">
        <f t="shared" si="42"/>
        <v>0</v>
      </c>
      <c r="J55" s="296"/>
      <c r="K55" s="271">
        <f t="shared" si="42"/>
        <v>0</v>
      </c>
      <c r="L55" s="296"/>
      <c r="M55" s="271">
        <f t="shared" si="42"/>
        <v>0</v>
      </c>
      <c r="N55" s="296"/>
      <c r="O55" s="271">
        <f t="shared" si="42"/>
        <v>0</v>
      </c>
      <c r="P55" s="296"/>
      <c r="Q55" s="271">
        <f t="shared" si="42"/>
        <v>0</v>
      </c>
      <c r="R55" s="296"/>
      <c r="S55" s="271">
        <f t="shared" si="42"/>
        <v>0</v>
      </c>
      <c r="T55" s="296"/>
      <c r="U55" s="271">
        <f t="shared" si="42"/>
        <v>0</v>
      </c>
      <c r="V55" s="296"/>
      <c r="W55" s="271">
        <f t="shared" si="42"/>
        <v>0</v>
      </c>
      <c r="X55" s="296"/>
      <c r="Y55" s="137">
        <f t="shared" ref="Y55:AT55" si="43">Y57-SUM(Y49,Y51,Y53)</f>
        <v>0</v>
      </c>
      <c r="Z55" s="272">
        <f t="shared" si="43"/>
        <v>0</v>
      </c>
      <c r="AA55" s="272">
        <f t="shared" si="43"/>
        <v>0</v>
      </c>
      <c r="AB55" s="137">
        <f t="shared" si="43"/>
        <v>0</v>
      </c>
      <c r="AC55" s="272">
        <f t="shared" si="43"/>
        <v>0</v>
      </c>
      <c r="AD55" s="272">
        <f t="shared" si="43"/>
        <v>0</v>
      </c>
      <c r="AE55" s="137">
        <f t="shared" si="43"/>
        <v>0</v>
      </c>
      <c r="AF55" s="272">
        <f t="shared" si="43"/>
        <v>0</v>
      </c>
      <c r="AG55" s="272">
        <f t="shared" si="43"/>
        <v>0</v>
      </c>
      <c r="AH55" s="138">
        <f t="shared" si="43"/>
        <v>0</v>
      </c>
      <c r="AI55" s="138">
        <f t="shared" si="43"/>
        <v>0</v>
      </c>
      <c r="AJ55" s="137">
        <f t="shared" si="43"/>
        <v>0</v>
      </c>
      <c r="AK55" s="272">
        <f t="shared" si="43"/>
        <v>0</v>
      </c>
      <c r="AL55" s="272">
        <f t="shared" si="43"/>
        <v>0</v>
      </c>
      <c r="AM55" s="137">
        <f t="shared" si="43"/>
        <v>0</v>
      </c>
      <c r="AN55" s="272">
        <f t="shared" si="43"/>
        <v>0</v>
      </c>
      <c r="AO55" s="272">
        <f t="shared" si="43"/>
        <v>0</v>
      </c>
      <c r="AP55" s="137">
        <f t="shared" si="43"/>
        <v>0</v>
      </c>
      <c r="AQ55" s="272">
        <f t="shared" si="43"/>
        <v>0</v>
      </c>
      <c r="AR55" s="272">
        <f t="shared" si="43"/>
        <v>0</v>
      </c>
      <c r="AS55" s="138">
        <f t="shared" si="43"/>
        <v>0</v>
      </c>
      <c r="AT55" s="138">
        <f t="shared" si="43"/>
        <v>0</v>
      </c>
    </row>
    <row r="56" spans="1:46" s="144" customFormat="1" ht="15" customHeight="1">
      <c r="A56" s="313"/>
      <c r="B56" s="305"/>
      <c r="C56" s="305"/>
      <c r="D56" s="305"/>
      <c r="E56" s="139" t="e">
        <f>E55/E57</f>
        <v>#DIV/0!</v>
      </c>
      <c r="F56" s="296"/>
      <c r="G56" s="139" t="e">
        <f t="shared" ref="G56:W56" si="44">G55/G57</f>
        <v>#DIV/0!</v>
      </c>
      <c r="H56" s="296"/>
      <c r="I56" s="139" t="e">
        <f t="shared" si="44"/>
        <v>#DIV/0!</v>
      </c>
      <c r="J56" s="296"/>
      <c r="K56" s="139" t="e">
        <f t="shared" si="44"/>
        <v>#DIV/0!</v>
      </c>
      <c r="L56" s="296"/>
      <c r="M56" s="139" t="e">
        <f t="shared" si="44"/>
        <v>#DIV/0!</v>
      </c>
      <c r="N56" s="296"/>
      <c r="O56" s="139" t="e">
        <f t="shared" si="44"/>
        <v>#DIV/0!</v>
      </c>
      <c r="P56" s="296"/>
      <c r="Q56" s="139" t="e">
        <f t="shared" si="44"/>
        <v>#DIV/0!</v>
      </c>
      <c r="R56" s="296"/>
      <c r="S56" s="139" t="e">
        <f t="shared" si="44"/>
        <v>#DIV/0!</v>
      </c>
      <c r="T56" s="296"/>
      <c r="U56" s="139" t="e">
        <f t="shared" si="44"/>
        <v>#DIV/0!</v>
      </c>
      <c r="V56" s="296"/>
      <c r="W56" s="139" t="e">
        <f t="shared" si="44"/>
        <v>#DIV/0!</v>
      </c>
      <c r="X56" s="296"/>
      <c r="Y56" s="140" t="e">
        <f>Y55/Y57</f>
        <v>#DIV/0!</v>
      </c>
      <c r="Z56" s="276" t="e">
        <f t="shared" ref="Z56:AT56" si="45">Z55/Z57</f>
        <v>#DIV/0!</v>
      </c>
      <c r="AA56" s="276" t="e">
        <f t="shared" si="45"/>
        <v>#DIV/0!</v>
      </c>
      <c r="AB56" s="140" t="e">
        <f t="shared" si="45"/>
        <v>#DIV/0!</v>
      </c>
      <c r="AC56" s="276" t="e">
        <f t="shared" si="45"/>
        <v>#DIV/0!</v>
      </c>
      <c r="AD56" s="276" t="e">
        <f t="shared" si="45"/>
        <v>#DIV/0!</v>
      </c>
      <c r="AE56" s="140" t="e">
        <f t="shared" si="45"/>
        <v>#DIV/0!</v>
      </c>
      <c r="AF56" s="276" t="e">
        <f t="shared" si="45"/>
        <v>#DIV/0!</v>
      </c>
      <c r="AG56" s="276" t="e">
        <f t="shared" si="45"/>
        <v>#DIV/0!</v>
      </c>
      <c r="AH56" s="141" t="e">
        <f t="shared" si="45"/>
        <v>#DIV/0!</v>
      </c>
      <c r="AI56" s="141" t="e">
        <f t="shared" si="45"/>
        <v>#DIV/0!</v>
      </c>
      <c r="AJ56" s="140" t="e">
        <f t="shared" si="45"/>
        <v>#DIV/0!</v>
      </c>
      <c r="AK56" s="276" t="e">
        <f t="shared" si="45"/>
        <v>#DIV/0!</v>
      </c>
      <c r="AL56" s="276" t="e">
        <f t="shared" si="45"/>
        <v>#DIV/0!</v>
      </c>
      <c r="AM56" s="140" t="e">
        <f t="shared" si="45"/>
        <v>#DIV/0!</v>
      </c>
      <c r="AN56" s="276" t="e">
        <f t="shared" si="45"/>
        <v>#DIV/0!</v>
      </c>
      <c r="AO56" s="276" t="e">
        <f t="shared" si="45"/>
        <v>#DIV/0!</v>
      </c>
      <c r="AP56" s="140" t="e">
        <f t="shared" si="45"/>
        <v>#DIV/0!</v>
      </c>
      <c r="AQ56" s="276" t="e">
        <f t="shared" si="45"/>
        <v>#DIV/0!</v>
      </c>
      <c r="AR56" s="276" t="e">
        <f t="shared" si="45"/>
        <v>#DIV/0!</v>
      </c>
      <c r="AS56" s="141" t="e">
        <f t="shared" si="45"/>
        <v>#DIV/0!</v>
      </c>
      <c r="AT56" s="141" t="e">
        <f t="shared" si="45"/>
        <v>#DIV/0!</v>
      </c>
    </row>
    <row r="57" spans="1:46" s="144" customFormat="1" ht="15.75">
      <c r="A57" s="312" t="s">
        <v>32</v>
      </c>
      <c r="B57" s="312"/>
      <c r="C57" s="312"/>
      <c r="D57" s="312"/>
      <c r="E57" s="143">
        <f>COUNTA('MAKLUMAT MURID'!$B13:$C52)</f>
        <v>0</v>
      </c>
      <c r="F57" s="297"/>
      <c r="G57" s="143">
        <f>COUNTA('MAKLUMAT MURID'!$B13:$C52)</f>
        <v>0</v>
      </c>
      <c r="H57" s="297"/>
      <c r="I57" s="143">
        <f>COUNTA('MAKLUMAT MURID'!$B13:$C52)</f>
        <v>0</v>
      </c>
      <c r="J57" s="297"/>
      <c r="K57" s="143">
        <f>COUNTA('MAKLUMAT MURID'!$B13:$C52)</f>
        <v>0</v>
      </c>
      <c r="L57" s="297"/>
      <c r="M57" s="143">
        <f>COUNTA('MAKLUMAT MURID'!$B13:$C52)</f>
        <v>0</v>
      </c>
      <c r="N57" s="297"/>
      <c r="O57" s="143">
        <f>COUNTA('MAKLUMAT MURID'!$B13:$C52)</f>
        <v>0</v>
      </c>
      <c r="P57" s="297"/>
      <c r="Q57" s="143">
        <f>COUNTA('MAKLUMAT MURID'!$B13:$C52)</f>
        <v>0</v>
      </c>
      <c r="R57" s="297"/>
      <c r="S57" s="143">
        <f>COUNTA('MAKLUMAT MURID'!$B13:$C52)</f>
        <v>0</v>
      </c>
      <c r="T57" s="297"/>
      <c r="U57" s="143">
        <f>COUNTA('MAKLUMAT MURID'!$B13:$C52)</f>
        <v>0</v>
      </c>
      <c r="V57" s="297"/>
      <c r="W57" s="143">
        <f>COUNTA('MAKLUMAT MURID'!$B13:$C52)</f>
        <v>0</v>
      </c>
      <c r="X57" s="297"/>
      <c r="Y57" s="143">
        <f>COUNTA('MAKLUMAT MURID'!$B13:$C52)</f>
        <v>0</v>
      </c>
      <c r="Z57" s="143">
        <f>'MAKLUMAT MURID'!$G$58</f>
        <v>0</v>
      </c>
      <c r="AA57" s="143">
        <f>'MAKLUMAT MURID'!$G$57</f>
        <v>0</v>
      </c>
      <c r="AB57" s="143">
        <f>COUNTA('MAKLUMAT MURID'!$B13:$C52)</f>
        <v>0</v>
      </c>
      <c r="AC57" s="143">
        <f>'MAKLUMAT MURID'!$G$58</f>
        <v>0</v>
      </c>
      <c r="AD57" s="143">
        <f>'MAKLUMAT MURID'!$G$57</f>
        <v>0</v>
      </c>
      <c r="AE57" s="143">
        <f>COUNTA('MAKLUMAT MURID'!$B13:$C52)</f>
        <v>0</v>
      </c>
      <c r="AF57" s="143">
        <f>'MAKLUMAT MURID'!$G$58</f>
        <v>0</v>
      </c>
      <c r="AG57" s="143">
        <f>'MAKLUMAT MURID'!$G$57</f>
        <v>0</v>
      </c>
      <c r="AH57" s="143">
        <f>'MAKLUMAT MURID'!$G$58</f>
        <v>0</v>
      </c>
      <c r="AI57" s="143">
        <f>'MAKLUMAT MURID'!$G$57</f>
        <v>0</v>
      </c>
      <c r="AJ57" s="143">
        <f>COUNTA('MAKLUMAT MURID'!$B13:$C52)</f>
        <v>0</v>
      </c>
      <c r="AK57" s="143">
        <f>'MAKLUMAT MURID'!$G$58</f>
        <v>0</v>
      </c>
      <c r="AL57" s="143">
        <f>'MAKLUMAT MURID'!$G$57</f>
        <v>0</v>
      </c>
      <c r="AM57" s="143">
        <f>COUNTA('MAKLUMAT MURID'!$B13:$C52)</f>
        <v>0</v>
      </c>
      <c r="AN57" s="143">
        <f>'MAKLUMAT MURID'!$G$58</f>
        <v>0</v>
      </c>
      <c r="AO57" s="143">
        <f>'MAKLUMAT MURID'!$G$57</f>
        <v>0</v>
      </c>
      <c r="AP57" s="143">
        <f>COUNTA('MAKLUMAT MURID'!$B13:$C52)</f>
        <v>0</v>
      </c>
      <c r="AQ57" s="143">
        <f>'MAKLUMAT MURID'!$G$58</f>
        <v>0</v>
      </c>
      <c r="AR57" s="143">
        <f>'MAKLUMAT MURID'!$G$57</f>
        <v>0</v>
      </c>
      <c r="AS57" s="143">
        <f>'MAKLUMAT MURID'!$G$58</f>
        <v>0</v>
      </c>
      <c r="AT57" s="143">
        <f>'MAKLUMAT MURID'!$G$57</f>
        <v>0</v>
      </c>
    </row>
    <row r="58" spans="1:46" s="57" customFormat="1"/>
  </sheetData>
  <sheetProtection password="D94E" sheet="1" objects="1" scenarios="1"/>
  <mergeCells count="59">
    <mergeCell ref="AJ7:AT7"/>
    <mergeCell ref="AJ2:AT3"/>
    <mergeCell ref="AJ4:AT4"/>
    <mergeCell ref="AJ5:AJ6"/>
    <mergeCell ref="AK5:AL5"/>
    <mergeCell ref="AM5:AM6"/>
    <mergeCell ref="AN5:AO5"/>
    <mergeCell ref="AP5:AP6"/>
    <mergeCell ref="AQ5:AR5"/>
    <mergeCell ref="AS5:AT5"/>
    <mergeCell ref="A57:D57"/>
    <mergeCell ref="E3:H3"/>
    <mergeCell ref="I3:L3"/>
    <mergeCell ref="M3:P3"/>
    <mergeCell ref="Q3:T3"/>
    <mergeCell ref="A49:A56"/>
    <mergeCell ref="B49:D50"/>
    <mergeCell ref="B51:D52"/>
    <mergeCell ref="B53:D54"/>
    <mergeCell ref="B55:D56"/>
    <mergeCell ref="E4:F6"/>
    <mergeCell ref="G4:H6"/>
    <mergeCell ref="I4:J6"/>
    <mergeCell ref="K4:L6"/>
    <mergeCell ref="M4:N6"/>
    <mergeCell ref="O4:P6"/>
    <mergeCell ref="Y2:AI3"/>
    <mergeCell ref="Y4:AI4"/>
    <mergeCell ref="AH5:AI5"/>
    <mergeCell ref="A1:H1"/>
    <mergeCell ref="A2:A7"/>
    <mergeCell ref="B2:B7"/>
    <mergeCell ref="C2:C7"/>
    <mergeCell ref="D2:D7"/>
    <mergeCell ref="E2:L2"/>
    <mergeCell ref="U2:X2"/>
    <mergeCell ref="M2:T2"/>
    <mergeCell ref="U3:X3"/>
    <mergeCell ref="Q4:R6"/>
    <mergeCell ref="S4:T6"/>
    <mergeCell ref="U4:V6"/>
    <mergeCell ref="W4:X6"/>
    <mergeCell ref="Z5:AA5"/>
    <mergeCell ref="AF5:AG5"/>
    <mergeCell ref="AC5:AD5"/>
    <mergeCell ref="Y7:AI7"/>
    <mergeCell ref="Y5:Y6"/>
    <mergeCell ref="AB5:AB6"/>
    <mergeCell ref="AE5:AE6"/>
    <mergeCell ref="F49:F57"/>
    <mergeCell ref="H49:H57"/>
    <mergeCell ref="J49:J57"/>
    <mergeCell ref="L49:L57"/>
    <mergeCell ref="N49:N57"/>
    <mergeCell ref="P49:P57"/>
    <mergeCell ref="R49:R57"/>
    <mergeCell ref="T49:T57"/>
    <mergeCell ref="X49:X57"/>
    <mergeCell ref="V49:V57"/>
  </mergeCells>
  <dataValidations count="2">
    <dataValidation type="whole" allowBlank="1" showErrorMessage="1" errorTitle="TAHAP PENGUASAAN" error="Sila Berikan Nilai Antara 1 hingga 3 Sahaja. Terima Kasih" sqref="AE8:AE47 AM8:AM47 AJ8:AJ47 AB8:AB47 Y8:Y47 AP8:AP47">
      <formula1>1</formula1>
      <formula2>3</formula2>
    </dataValidation>
    <dataValidation allowBlank="1" showErrorMessage="1" errorTitle="TAHAP PENGUASAAN" error="Sila Berikan Nilai Antara 1 hingga 3 Sahaja. Terima Kasih" sqref="AK8:AL47 AC8:AD47 Z8:AA47 AN8:AO47 V8:V47 AQ8:AR47 AF8:AG47 T8:T47 R8:R47 F8:F47 H8:H47 J8:J47 L8:L47 N8:N47 P8:P47 X8:X47"/>
  </dataValidations>
  <pageMargins left="0.7" right="0.7" top="0.75" bottom="0.75" header="0.3" footer="0.3"/>
  <pageSetup paperSize="9" scale="39" orientation="landscape" r:id="rId1"/>
  <legacyDrawing r:id="rId2"/>
  <extLst>
    <ext xmlns:x14="http://schemas.microsoft.com/office/spreadsheetml/2009/9/main" uri="{CCE6A557-97BC-4b89-ADB6-D9C93CAAB3DF}">
      <x14:dataValidations xmlns:xm="http://schemas.microsoft.com/office/excel/2006/main" count="1">
        <x14:dataValidation type="list" allowBlank="1" showErrorMessage="1" errorTitle="TAHAP PENGUASAAN" error="Sila Berikan Nilai Antara 1 hingga 3 Sahaja. Terima Kasih">
          <x14:formula1>
            <xm:f>Configuration!$C$12:$C$14</xm:f>
          </x14:formula1>
          <xm:sqref>K8:K47 AS8:AT47 E8:E47 G8:G47 I8:I47 M8:M47 W8:W47 Q8:Q47 O8:O47 U8:U47 S8:S47 AH8:AI47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T57"/>
  <sheetViews>
    <sheetView zoomScale="50" zoomScaleNormal="50" workbookViewId="0">
      <selection activeCell="F11" sqref="F11"/>
    </sheetView>
  </sheetViews>
  <sheetFormatPr defaultRowHeight="15"/>
  <cols>
    <col min="1" max="1" width="4.5703125" customWidth="1"/>
    <col min="2" max="2" width="41.7109375" customWidth="1"/>
    <col min="3" max="3" width="8.140625" customWidth="1"/>
    <col min="4" max="4" width="8.28515625" customWidth="1"/>
    <col min="5" max="5" width="8.42578125" customWidth="1"/>
    <col min="6" max="6" width="12.28515625" customWidth="1"/>
    <col min="7" max="7" width="8.42578125" customWidth="1"/>
    <col min="8" max="8" width="10.7109375" customWidth="1"/>
    <col min="9" max="9" width="8.42578125" customWidth="1"/>
    <col min="10" max="10" width="11.85546875" customWidth="1"/>
    <col min="11" max="11" width="8.42578125" customWidth="1"/>
    <col min="12" max="12" width="9.42578125" customWidth="1"/>
    <col min="13" max="13" width="8.42578125" customWidth="1"/>
    <col min="14" max="14" width="11.28515625" customWidth="1"/>
    <col min="15" max="15" width="8.42578125" customWidth="1"/>
    <col min="16" max="16" width="10.42578125" customWidth="1"/>
    <col min="17" max="17" width="8.42578125" customWidth="1"/>
    <col min="18" max="18" width="9.85546875" customWidth="1"/>
    <col min="19" max="19" width="8.42578125" customWidth="1"/>
    <col min="20" max="20" width="12.28515625" customWidth="1"/>
    <col min="21" max="21" width="8.42578125" customWidth="1"/>
    <col min="22" max="22" width="10" customWidth="1"/>
    <col min="23" max="23" width="8.42578125" customWidth="1"/>
    <col min="24" max="24" width="10" customWidth="1"/>
    <col min="26" max="27" width="9.140625" style="73" hidden="1" customWidth="1"/>
    <col min="29" max="30" width="9.140625" style="73" hidden="1" customWidth="1"/>
    <col min="32" max="32" width="10.85546875" style="73" hidden="1" customWidth="1"/>
    <col min="33" max="33" width="9.140625" style="73" hidden="1" customWidth="1"/>
    <col min="37" max="38" width="9.140625" style="73" hidden="1" customWidth="1"/>
    <col min="40" max="41" width="9.140625" style="73" hidden="1" customWidth="1"/>
    <col min="43" max="44" width="9.140625" style="73" hidden="1" customWidth="1"/>
  </cols>
  <sheetData>
    <row r="1" spans="1:46" ht="44.25" customHeight="1">
      <c r="A1" s="336" t="s">
        <v>328</v>
      </c>
      <c r="B1" s="336"/>
      <c r="C1" s="336"/>
      <c r="D1" s="336"/>
      <c r="E1" s="336"/>
      <c r="F1" s="336"/>
      <c r="G1" s="336"/>
      <c r="H1" s="336"/>
      <c r="I1" s="22"/>
      <c r="J1" s="22"/>
      <c r="K1" s="22"/>
      <c r="L1" s="22"/>
      <c r="M1" s="22"/>
      <c r="N1" s="22"/>
      <c r="O1" s="22"/>
      <c r="P1" s="22"/>
      <c r="Q1" s="22"/>
      <c r="R1" s="22"/>
      <c r="S1" s="22"/>
      <c r="T1" s="22"/>
      <c r="U1" s="22"/>
      <c r="V1" s="22"/>
      <c r="W1" s="22"/>
      <c r="X1" s="22"/>
      <c r="Z1" s="71"/>
      <c r="AA1" s="71"/>
      <c r="AC1" s="71"/>
      <c r="AD1" s="71"/>
      <c r="AF1" s="71"/>
      <c r="AG1" s="71"/>
      <c r="AK1" s="71"/>
      <c r="AL1" s="71"/>
      <c r="AN1" s="71"/>
      <c r="AO1" s="71"/>
      <c r="AQ1" s="71"/>
      <c r="AR1" s="71"/>
    </row>
    <row r="2" spans="1:46" ht="30" customHeight="1">
      <c r="A2" s="324" t="s">
        <v>17</v>
      </c>
      <c r="B2" s="324" t="s">
        <v>18</v>
      </c>
      <c r="C2" s="324" t="s">
        <v>19</v>
      </c>
      <c r="D2" s="328" t="s">
        <v>12</v>
      </c>
      <c r="E2" s="316" t="s">
        <v>333</v>
      </c>
      <c r="F2" s="317"/>
      <c r="G2" s="317"/>
      <c r="H2" s="317"/>
      <c r="I2" s="317"/>
      <c r="J2" s="317"/>
      <c r="K2" s="317"/>
      <c r="L2" s="317"/>
      <c r="M2" s="316" t="s">
        <v>334</v>
      </c>
      <c r="N2" s="317"/>
      <c r="O2" s="317"/>
      <c r="P2" s="317"/>
      <c r="Q2" s="317"/>
      <c r="R2" s="317"/>
      <c r="S2" s="317"/>
      <c r="T2" s="317"/>
      <c r="U2" s="316" t="s">
        <v>335</v>
      </c>
      <c r="V2" s="317"/>
      <c r="W2" s="317"/>
      <c r="X2" s="317"/>
      <c r="Y2" s="292" t="s">
        <v>318</v>
      </c>
      <c r="Z2" s="292"/>
      <c r="AA2" s="292"/>
      <c r="AB2" s="292"/>
      <c r="AC2" s="292"/>
      <c r="AD2" s="292"/>
      <c r="AE2" s="292"/>
      <c r="AF2" s="292"/>
      <c r="AG2" s="292"/>
      <c r="AH2" s="292"/>
      <c r="AI2" s="292"/>
      <c r="AJ2" s="292"/>
      <c r="AK2" s="292"/>
      <c r="AL2" s="292"/>
      <c r="AM2" s="292"/>
      <c r="AN2" s="292"/>
      <c r="AO2" s="292"/>
      <c r="AP2" s="292"/>
      <c r="AQ2" s="292"/>
      <c r="AR2" s="292"/>
      <c r="AS2" s="292"/>
      <c r="AT2" s="292"/>
    </row>
    <row r="3" spans="1:46" ht="66.75" customHeight="1">
      <c r="A3" s="324"/>
      <c r="B3" s="324"/>
      <c r="C3" s="324"/>
      <c r="D3" s="328"/>
      <c r="E3" s="338" t="s">
        <v>47</v>
      </c>
      <c r="F3" s="339"/>
      <c r="G3" s="339"/>
      <c r="H3" s="340"/>
      <c r="I3" s="338" t="s">
        <v>48</v>
      </c>
      <c r="J3" s="339"/>
      <c r="K3" s="339"/>
      <c r="L3" s="340"/>
      <c r="M3" s="338" t="s">
        <v>49</v>
      </c>
      <c r="N3" s="339"/>
      <c r="O3" s="339"/>
      <c r="P3" s="340"/>
      <c r="Q3" s="338" t="s">
        <v>50</v>
      </c>
      <c r="R3" s="339"/>
      <c r="S3" s="339"/>
      <c r="T3" s="340"/>
      <c r="U3" s="338" t="s">
        <v>51</v>
      </c>
      <c r="V3" s="339"/>
      <c r="W3" s="339"/>
      <c r="X3" s="340"/>
      <c r="Y3" s="292"/>
      <c r="Z3" s="292"/>
      <c r="AA3" s="292"/>
      <c r="AB3" s="292"/>
      <c r="AC3" s="292"/>
      <c r="AD3" s="292"/>
      <c r="AE3" s="292"/>
      <c r="AF3" s="292"/>
      <c r="AG3" s="292"/>
      <c r="AH3" s="292"/>
      <c r="AI3" s="292"/>
      <c r="AJ3" s="292"/>
      <c r="AK3" s="292"/>
      <c r="AL3" s="292"/>
      <c r="AM3" s="292"/>
      <c r="AN3" s="292"/>
      <c r="AO3" s="292"/>
      <c r="AP3" s="292"/>
      <c r="AQ3" s="292"/>
      <c r="AR3" s="292"/>
      <c r="AS3" s="292"/>
      <c r="AT3" s="292"/>
    </row>
    <row r="4" spans="1:46" ht="32.25" customHeight="1">
      <c r="A4" s="324"/>
      <c r="B4" s="324"/>
      <c r="C4" s="324"/>
      <c r="D4" s="328"/>
      <c r="E4" s="298" t="s">
        <v>23</v>
      </c>
      <c r="F4" s="299"/>
      <c r="G4" s="306" t="s">
        <v>24</v>
      </c>
      <c r="H4" s="307"/>
      <c r="I4" s="298" t="s">
        <v>23</v>
      </c>
      <c r="J4" s="299"/>
      <c r="K4" s="306" t="s">
        <v>24</v>
      </c>
      <c r="L4" s="307"/>
      <c r="M4" s="298" t="s">
        <v>23</v>
      </c>
      <c r="N4" s="299"/>
      <c r="O4" s="306" t="s">
        <v>24</v>
      </c>
      <c r="P4" s="307"/>
      <c r="Q4" s="298" t="s">
        <v>23</v>
      </c>
      <c r="R4" s="299"/>
      <c r="S4" s="306" t="s">
        <v>24</v>
      </c>
      <c r="T4" s="307"/>
      <c r="U4" s="298" t="s">
        <v>23</v>
      </c>
      <c r="V4" s="299"/>
      <c r="W4" s="306" t="s">
        <v>24</v>
      </c>
      <c r="X4" s="307"/>
      <c r="Y4" s="314" t="s">
        <v>446</v>
      </c>
      <c r="Z4" s="315"/>
      <c r="AA4" s="315"/>
      <c r="AB4" s="315"/>
      <c r="AC4" s="315"/>
      <c r="AD4" s="315"/>
      <c r="AE4" s="315"/>
      <c r="AF4" s="315"/>
      <c r="AG4" s="315"/>
      <c r="AH4" s="315"/>
      <c r="AI4" s="329"/>
      <c r="AJ4" s="314" t="s">
        <v>447</v>
      </c>
      <c r="AK4" s="315"/>
      <c r="AL4" s="315"/>
      <c r="AM4" s="315"/>
      <c r="AN4" s="315"/>
      <c r="AO4" s="315"/>
      <c r="AP4" s="315"/>
      <c r="AQ4" s="315"/>
      <c r="AR4" s="315"/>
      <c r="AS4" s="315"/>
      <c r="AT4" s="329"/>
    </row>
    <row r="5" spans="1:46" ht="32.25" customHeight="1">
      <c r="A5" s="324"/>
      <c r="B5" s="324"/>
      <c r="C5" s="324"/>
      <c r="D5" s="328"/>
      <c r="E5" s="300"/>
      <c r="F5" s="301"/>
      <c r="G5" s="308"/>
      <c r="H5" s="309"/>
      <c r="I5" s="300"/>
      <c r="J5" s="301"/>
      <c r="K5" s="308"/>
      <c r="L5" s="309"/>
      <c r="M5" s="300"/>
      <c r="N5" s="301"/>
      <c r="O5" s="308"/>
      <c r="P5" s="309"/>
      <c r="Q5" s="300"/>
      <c r="R5" s="301"/>
      <c r="S5" s="308"/>
      <c r="T5" s="309"/>
      <c r="U5" s="300"/>
      <c r="V5" s="301"/>
      <c r="W5" s="308"/>
      <c r="X5" s="309"/>
      <c r="Y5" s="330" t="s">
        <v>263</v>
      </c>
      <c r="Z5" s="293" t="s">
        <v>263</v>
      </c>
      <c r="AA5" s="294"/>
      <c r="AB5" s="330" t="s">
        <v>264</v>
      </c>
      <c r="AC5" s="293" t="s">
        <v>264</v>
      </c>
      <c r="AD5" s="294"/>
      <c r="AE5" s="330" t="s">
        <v>265</v>
      </c>
      <c r="AF5" s="293" t="s">
        <v>265</v>
      </c>
      <c r="AG5" s="294"/>
      <c r="AH5" s="321" t="s">
        <v>155</v>
      </c>
      <c r="AI5" s="322"/>
      <c r="AJ5" s="330" t="s">
        <v>263</v>
      </c>
      <c r="AK5" s="293" t="s">
        <v>263</v>
      </c>
      <c r="AL5" s="294"/>
      <c r="AM5" s="330" t="s">
        <v>264</v>
      </c>
      <c r="AN5" s="293" t="s">
        <v>264</v>
      </c>
      <c r="AO5" s="294"/>
      <c r="AP5" s="330" t="s">
        <v>265</v>
      </c>
      <c r="AQ5" s="293" t="s">
        <v>265</v>
      </c>
      <c r="AR5" s="294"/>
      <c r="AS5" s="321" t="s">
        <v>155</v>
      </c>
      <c r="AT5" s="322"/>
    </row>
    <row r="6" spans="1:46" ht="15.75" customHeight="1">
      <c r="A6" s="324"/>
      <c r="B6" s="324"/>
      <c r="C6" s="324"/>
      <c r="D6" s="328"/>
      <c r="E6" s="302"/>
      <c r="F6" s="303"/>
      <c r="G6" s="310"/>
      <c r="H6" s="311"/>
      <c r="I6" s="302"/>
      <c r="J6" s="303"/>
      <c r="K6" s="310"/>
      <c r="L6" s="311"/>
      <c r="M6" s="302"/>
      <c r="N6" s="303"/>
      <c r="O6" s="310"/>
      <c r="P6" s="311"/>
      <c r="Q6" s="302"/>
      <c r="R6" s="303"/>
      <c r="S6" s="310"/>
      <c r="T6" s="311"/>
      <c r="U6" s="302"/>
      <c r="V6" s="303"/>
      <c r="W6" s="310"/>
      <c r="X6" s="311"/>
      <c r="Y6" s="331"/>
      <c r="Z6" s="72" t="s">
        <v>26</v>
      </c>
      <c r="AA6" s="72" t="s">
        <v>27</v>
      </c>
      <c r="AB6" s="331"/>
      <c r="AC6" s="72" t="s">
        <v>26</v>
      </c>
      <c r="AD6" s="72" t="s">
        <v>27</v>
      </c>
      <c r="AE6" s="331"/>
      <c r="AF6" s="72" t="s">
        <v>26</v>
      </c>
      <c r="AG6" s="72" t="s">
        <v>27</v>
      </c>
      <c r="AH6" s="67" t="s">
        <v>26</v>
      </c>
      <c r="AI6" s="67" t="s">
        <v>27</v>
      </c>
      <c r="AJ6" s="331"/>
      <c r="AK6" s="72" t="s">
        <v>26</v>
      </c>
      <c r="AL6" s="72" t="s">
        <v>27</v>
      </c>
      <c r="AM6" s="331"/>
      <c r="AN6" s="72" t="s">
        <v>26</v>
      </c>
      <c r="AO6" s="72" t="s">
        <v>27</v>
      </c>
      <c r="AP6" s="331"/>
      <c r="AQ6" s="72" t="s">
        <v>26</v>
      </c>
      <c r="AR6" s="72" t="s">
        <v>27</v>
      </c>
      <c r="AS6" s="67" t="s">
        <v>26</v>
      </c>
      <c r="AT6" s="67" t="s">
        <v>27</v>
      </c>
    </row>
    <row r="7" spans="1:46" ht="21" customHeight="1">
      <c r="A7" s="324"/>
      <c r="B7" s="324"/>
      <c r="C7" s="324"/>
      <c r="D7" s="328"/>
      <c r="E7" s="122" t="s">
        <v>25</v>
      </c>
      <c r="F7" s="122" t="s">
        <v>262</v>
      </c>
      <c r="G7" s="122" t="s">
        <v>25</v>
      </c>
      <c r="H7" s="122" t="s">
        <v>262</v>
      </c>
      <c r="I7" s="122" t="s">
        <v>25</v>
      </c>
      <c r="J7" s="122" t="s">
        <v>262</v>
      </c>
      <c r="K7" s="122" t="s">
        <v>25</v>
      </c>
      <c r="L7" s="122" t="s">
        <v>262</v>
      </c>
      <c r="M7" s="122" t="s">
        <v>25</v>
      </c>
      <c r="N7" s="122" t="s">
        <v>262</v>
      </c>
      <c r="O7" s="122" t="s">
        <v>25</v>
      </c>
      <c r="P7" s="122" t="s">
        <v>262</v>
      </c>
      <c r="Q7" s="122" t="s">
        <v>25</v>
      </c>
      <c r="R7" s="122" t="s">
        <v>262</v>
      </c>
      <c r="S7" s="122" t="s">
        <v>25</v>
      </c>
      <c r="T7" s="122" t="s">
        <v>262</v>
      </c>
      <c r="U7" s="122" t="s">
        <v>25</v>
      </c>
      <c r="V7" s="122" t="s">
        <v>262</v>
      </c>
      <c r="W7" s="122" t="s">
        <v>25</v>
      </c>
      <c r="X7" s="122" t="s">
        <v>262</v>
      </c>
      <c r="Y7" s="314" t="s">
        <v>306</v>
      </c>
      <c r="Z7" s="315"/>
      <c r="AA7" s="315"/>
      <c r="AB7" s="315"/>
      <c r="AC7" s="315"/>
      <c r="AD7" s="315"/>
      <c r="AE7" s="315"/>
      <c r="AF7" s="315"/>
      <c r="AG7" s="315"/>
      <c r="AH7" s="315"/>
      <c r="AI7" s="329"/>
      <c r="AJ7" s="314" t="s">
        <v>306</v>
      </c>
      <c r="AK7" s="315"/>
      <c r="AL7" s="315"/>
      <c r="AM7" s="315"/>
      <c r="AN7" s="315"/>
      <c r="AO7" s="315"/>
      <c r="AP7" s="315"/>
      <c r="AQ7" s="315"/>
      <c r="AR7" s="315"/>
      <c r="AS7" s="315"/>
      <c r="AT7" s="329"/>
    </row>
    <row r="8" spans="1:46" ht="45" customHeight="1">
      <c r="A8" s="131">
        <f>'MAKLUMAT MURID'!A13</f>
        <v>1</v>
      </c>
      <c r="B8" s="225">
        <f>VLOOKUP(A8,'MAKLUMAT MURID'!$A$13:$I$52,2,FALSE)</f>
        <v>0</v>
      </c>
      <c r="C8" s="131" t="str">
        <f>VLOOKUP(A8,'MAKLUMAT MURID'!$A$13:$I$52,6,FALSE)</f>
        <v/>
      </c>
      <c r="D8" s="131">
        <f>VLOOKUP(A8,'MAKLUMAT MURID'!$A$13:$I$52,5,FALSE)</f>
        <v>0</v>
      </c>
      <c r="E8" s="38"/>
      <c r="F8" s="134"/>
      <c r="G8" s="38"/>
      <c r="H8" s="134"/>
      <c r="I8" s="38"/>
      <c r="J8" s="134"/>
      <c r="K8" s="38"/>
      <c r="L8" s="134"/>
      <c r="M8" s="38"/>
      <c r="N8" s="134"/>
      <c r="O8" s="38"/>
      <c r="P8" s="134"/>
      <c r="Q8" s="38"/>
      <c r="R8" s="134"/>
      <c r="S8" s="38"/>
      <c r="T8" s="134"/>
      <c r="U8" s="38"/>
      <c r="V8" s="134"/>
      <c r="W8" s="38"/>
      <c r="X8" s="134"/>
      <c r="Y8" s="127" t="str">
        <f>IF(AND(Z8="",AA8=""),"",AVERAGE(Z8:AA8))</f>
        <v/>
      </c>
      <c r="Z8" s="125" t="str">
        <f>IF($C8=Z$6,IF(SUM(E8,I8)=0,"",IF(AND(AVERAGE(E8,I8)&gt;=1,AVERAGE(E8,I8)&lt;=1.6),1,IF(AND(AVERAGE(E8,I8)&gt;1.6,AVERAGE(E8,I8)&lt;=2.6),2,IF(AND(AVERAGE(E8,I8)&gt;2.6,AVERAGE(E8,I8)&lt;=3),3)))),"")</f>
        <v/>
      </c>
      <c r="AA8" s="125" t="str">
        <f>IF($C8=AA$6,IF(SUM(E8,I8)=0,"",IF(AND(AVERAGE(E8,I8)&gt;=1,AVERAGE(E8,I8)&lt;=1.6),1,IF(AND(AVERAGE(E8,I8)&gt;1.6,AVERAGE(E8,I8)&lt;=2.6),2,IF(AND(AVERAGE(E8,I8)&gt;2.6,AVERAGE(E8,I8)&lt;=3),3)))),"")</f>
        <v/>
      </c>
      <c r="AB8" s="127" t="str">
        <f>IF(AND(AC8="",AD8=""),"",AVERAGE(AC8:AD8))</f>
        <v/>
      </c>
      <c r="AC8" s="125" t="str">
        <f>IF($C8=AC$6,IF(SUM(M8,Q8)=0,"",IF(AND(AVERAGE(M8,Q8)&gt;=1,AVERAGE(M8,Q8)&lt;=1.6),1,IF(AND(AVERAGE(M8,Q8)&gt;1.6,AVERAGE(M8,Q8)&lt;=2.6),2,IF(AND(AVERAGE(M8,Q8)&gt;2.6,AVERAGE(M8,Q8)&lt;=3),3)))),"")</f>
        <v/>
      </c>
      <c r="AD8" s="125" t="str">
        <f>IF($C8=AD$6,IF(SUM(M8,Q8)=0,"",IF(AND(AVERAGE(M8,Q8)&gt;=1,AVERAGE(M8,Q8)&lt;=1.6),1,IF(AND(AVERAGE(M8,Q8)&gt;1.6,AVERAGE(M8,Q8)&lt;=2.6),2,IF(AND(AVERAGE(M8,Q8)&gt;2.6,AVERAGE(M8,Q8)&lt;=3),3)))),"")</f>
        <v/>
      </c>
      <c r="AE8" s="127" t="str">
        <f>IF(AND(AF8="",AG8=""),"",AVERAGE(AF8:AG8))</f>
        <v/>
      </c>
      <c r="AF8" s="125" t="str">
        <f>IF($C8=AF$6,IF(SUM(U8)=0,"",IF(AND(AVERAGE(U8)&gt;=1,AVERAGE(U8)&lt;=1.6),1,IF(AND(AVERAGE(U8)&gt;1.6,AVERAGE(U8)&lt;=2.6),2,IF(AND(AVERAGE(U8)&gt;2.6,AVERAGE(U8)&lt;=3),3)))),"")</f>
        <v/>
      </c>
      <c r="AG8" s="125" t="str">
        <f>IF($C8=AG$6,IF(SUM(U8)=0,"",IF(AND(AVERAGE(U8)&gt;=1,AVERAGE(U8)&lt;=1.6),1,IF(AND(AVERAGE(U8)&gt;1.6,AVERAGE(U8)&lt;=2.6),2,IF(AND(AVERAGE(U8)&gt;2.6,AVERAGE(U8)&lt;=3),3)))),"")</f>
        <v/>
      </c>
      <c r="AH8" s="146"/>
      <c r="AI8" s="146"/>
      <c r="AJ8" s="127" t="str">
        <f>IF(AND(AK8="",AL8=""),"",AVERAGE(AK8:AL8))</f>
        <v/>
      </c>
      <c r="AK8" s="125" t="str">
        <f>IF($C8=AK$6,IF(SUM(G8,K8)=0,"",IF(AND(AVERAGE(G8,K8)&gt;=1,AVERAGE(G8,K8)&lt;=1.6),1,IF(AND(AVERAGE(G8,K8)&gt;1.6,AVERAGE(G8,K8)&lt;=2.6),2,IF(AND(AVERAGE(G8,K8)&gt;2.6,AVERAGE(G8,K8)&lt;=3),3)))),"")</f>
        <v/>
      </c>
      <c r="AL8" s="125" t="str">
        <f>IF($C8=AL$6,IF(SUM(G8,K8)=0,"",IF(AND(AVERAGE(G8,K8)&gt;=1,AVERAGE(G8,K8)&lt;=1.6),1,IF(AND(AVERAGE(G8,K8)&gt;1.6,AVERAGE(G8,K8)&lt;=2.6),2,IF(AND(AVERAGE(G8,K8)&gt;2.6,AVERAGE(G8,K8)&lt;=3),3)))),"")</f>
        <v/>
      </c>
      <c r="AM8" s="127" t="str">
        <f>IF(AND(AN8="",AO8=""),"",AVERAGE(AN8:AO8))</f>
        <v/>
      </c>
      <c r="AN8" s="125" t="str">
        <f>IF($C8=AN$6,IF(SUM(O8,S8)=0,"",IF(AND(AVERAGE(O8,S8)&gt;=1,AVERAGE(O8,S8)&lt;=1.6),1,IF(AND(AVERAGE(O8,S8)&gt;1.6,AVERAGE(O8,S8)&lt;=2.6),2,IF(AND(AVERAGE(O8,S8)&gt;2.6,AVERAGE(O8,S8)&lt;=3),3)))),"")</f>
        <v/>
      </c>
      <c r="AO8" s="125" t="str">
        <f>IF($C8=AO$6,IF(SUM(O8,S8)=0,"",IF(AND(AVERAGE(O8,S8)&gt;=1,AVERAGE(O8,S8)&lt;=1.6),1,IF(AND(AVERAGE(O8,S8)&gt;1.6,AVERAGE(O8,S8)&lt;=2.6),2,IF(AND(AVERAGE(O8,S8)&gt;2.6,AVERAGE(O8,S8)&lt;=3),3)))),"")</f>
        <v/>
      </c>
      <c r="AP8" s="127" t="str">
        <f>IF(AND(AQ8="",AR8=""),"",AVERAGE(AQ8:AR8))</f>
        <v/>
      </c>
      <c r="AQ8" s="125" t="str">
        <f>IF($C8=AQ$6,IF(SUM(W8)=0,"",IF(AND(AVERAGE(W8)&gt;=1,AVERAGE(W8)&lt;=1.6),1,IF(AND(AVERAGE(W8)&gt;1.6,AVERAGE(W8)&lt;=2.6),2,IF(AND(AVERAGE(W8)&gt;2.6,AVERAGE(W8)&lt;=3),3)))),"")</f>
        <v/>
      </c>
      <c r="AR8" s="125" t="str">
        <f>IF($C8=AR$6,IF(SUM(W8)=0,"",IF(AND(AVERAGE(W8)&gt;=1,AVERAGE(W8)&lt;=1.6),1,IF(AND(AVERAGE(W8)&gt;1.6,AVERAGE(W8)&lt;=2.6),2,IF(AND(AVERAGE(W8)&gt;2.6,AVERAGE(W8)&lt;=3),3)))),"")</f>
        <v/>
      </c>
      <c r="AS8" s="146"/>
      <c r="AT8" s="146"/>
    </row>
    <row r="9" spans="1:46" ht="45" customHeight="1">
      <c r="A9" s="131">
        <f>'MAKLUMAT MURID'!A14</f>
        <v>2</v>
      </c>
      <c r="B9" s="225">
        <f>VLOOKUP(A9,'MAKLUMAT MURID'!$A$13:$I$52,2,FALSE)</f>
        <v>0</v>
      </c>
      <c r="C9" s="131" t="str">
        <f>VLOOKUP(A9,'MAKLUMAT MURID'!$A$13:$I$52,6,FALSE)</f>
        <v/>
      </c>
      <c r="D9" s="131">
        <f>VLOOKUP(A9,'MAKLUMAT MURID'!$A$13:$I$52,5,FALSE)</f>
        <v>0</v>
      </c>
      <c r="E9" s="38"/>
      <c r="F9" s="134"/>
      <c r="G9" s="38"/>
      <c r="H9" s="134"/>
      <c r="I9" s="38"/>
      <c r="J9" s="134"/>
      <c r="K9" s="38"/>
      <c r="L9" s="134"/>
      <c r="M9" s="38"/>
      <c r="N9" s="134"/>
      <c r="O9" s="38"/>
      <c r="P9" s="134"/>
      <c r="Q9" s="38"/>
      <c r="R9" s="134"/>
      <c r="S9" s="38"/>
      <c r="T9" s="134"/>
      <c r="U9" s="38"/>
      <c r="V9" s="134"/>
      <c r="W9" s="38"/>
      <c r="X9" s="134"/>
      <c r="Y9" s="127" t="str">
        <f t="shared" ref="Y9:Y47" si="0">IF(AND(Z9="",AA9=""),"",AVERAGE(Z9:AA9))</f>
        <v/>
      </c>
      <c r="Z9" s="125" t="str">
        <f t="shared" ref="Z9:Z47" si="1">IF($C9=Z$6,IF(SUM(E9,I9)=0,"",IF(AND(AVERAGE(E9,I9)&gt;=1,AVERAGE(E9,I9)&lt;=1.6),1,IF(AND(AVERAGE(E9,I9)&gt;1.6,AVERAGE(E9,I9)&lt;=2.6),2,IF(AND(AVERAGE(E9,I9)&gt;2.6,AVERAGE(E9,I9)&lt;=3),3)))),"")</f>
        <v/>
      </c>
      <c r="AA9" s="125" t="str">
        <f t="shared" ref="AA9:AA47" si="2">IF($C9=AA$6,IF(SUM(E9,I9)=0,"",IF(AND(AVERAGE(E9,I9)&gt;=1,AVERAGE(E9,I9)&lt;=1.6),1,IF(AND(AVERAGE(E9,I9)&gt;1.6,AVERAGE(E9,I9)&lt;=2.6),2,IF(AND(AVERAGE(E9,I9)&gt;2.6,AVERAGE(E9,I9)&lt;=3),3)))),"")</f>
        <v/>
      </c>
      <c r="AB9" s="127" t="str">
        <f t="shared" ref="AB9:AB47" si="3">IF(AND(AC9="",AD9=""),"",AVERAGE(AC9:AD9))</f>
        <v/>
      </c>
      <c r="AC9" s="125" t="str">
        <f t="shared" ref="AC9:AC47" si="4">IF($C9=AC$6,IF(SUM(M9,Q9)=0,"",IF(AND(AVERAGE(M9,Q9)&gt;=1,AVERAGE(M9,Q9)&lt;=1.6),1,IF(AND(AVERAGE(M9,Q9)&gt;1.6,AVERAGE(M9,Q9)&lt;=2.6),2,IF(AND(AVERAGE(M9,Q9)&gt;2.6,AVERAGE(M9,Q9)&lt;=3),3)))),"")</f>
        <v/>
      </c>
      <c r="AD9" s="125" t="str">
        <f t="shared" ref="AD9:AD47" si="5">IF($C9=AD$6,IF(SUM(M9,Q9)=0,"",IF(AND(AVERAGE(M9,Q9)&gt;=1,AVERAGE(M9,Q9)&lt;=1.6),1,IF(AND(AVERAGE(M9,Q9)&gt;1.6,AVERAGE(M9,Q9)&lt;=2.6),2,IF(AND(AVERAGE(M9,Q9)&gt;2.6,AVERAGE(M9,Q9)&lt;=3),3)))),"")</f>
        <v/>
      </c>
      <c r="AE9" s="127" t="str">
        <f t="shared" ref="AE9:AE47" si="6">IF(AND(AF9="",AG9=""),"",AVERAGE(AF9:AG9))</f>
        <v/>
      </c>
      <c r="AF9" s="125" t="str">
        <f t="shared" ref="AF9:AF47" si="7">IF($C9=AF$6,IF(SUM(U9)=0,"",IF(AND(AVERAGE(U9)&gt;=1,AVERAGE(U9)&lt;=1.6),1,IF(AND(AVERAGE(U9)&gt;1.6,AVERAGE(U9)&lt;=2.6),2,IF(AND(AVERAGE(U9)&gt;2.6,AVERAGE(U9)&lt;=3),3)))),"")</f>
        <v/>
      </c>
      <c r="AG9" s="125" t="str">
        <f t="shared" ref="AG9:AG47" si="8">IF($C9=AG$6,IF(SUM(U9)=0,"",IF(AND(AVERAGE(U9)&gt;=1,AVERAGE(U9)&lt;=1.6),1,IF(AND(AVERAGE(U9)&gt;1.6,AVERAGE(U9)&lt;=2.6),2,IF(AND(AVERAGE(U9)&gt;2.6,AVERAGE(U9)&lt;=3),3)))),"")</f>
        <v/>
      </c>
      <c r="AH9" s="146"/>
      <c r="AI9" s="146"/>
      <c r="AJ9" s="127" t="str">
        <f t="shared" ref="AJ9:AJ47" si="9">IF(AK9="",AL9,AK9)</f>
        <v/>
      </c>
      <c r="AK9" s="125" t="str">
        <f t="shared" ref="AK9:AK33" si="10">IF($C9=AK$6,IF(SUM(G9,K9)=0,"",IF(AND(AVERAGE(G9,K9)&gt;=1,AVERAGE(G9,K9)&lt;=1.6),1,IF(AND(AVERAGE(G9,K9)&gt;1.6,AVERAGE(G9,K9)&lt;=2.6),2,IF(AND(AVERAGE(G9,K9)&gt;2.6,AVERAGE(G9,K9)&lt;=3),3)))),"")</f>
        <v/>
      </c>
      <c r="AL9" s="125" t="str">
        <f t="shared" ref="AL9:AL33" si="11">IF($C9=AL$6,IF(SUM(G9,K9)=0,"",IF(AND(AVERAGE(G9,K9)&gt;=1,AVERAGE(G9,K9)&lt;=1.6),1,IF(AND(AVERAGE(G9,K9)&gt;1.6,AVERAGE(G9,K9)&lt;=2.6),2,IF(AND(AVERAGE(G9,K9)&gt;2.6,AVERAGE(G9,K9)&lt;=3),3)))),"")</f>
        <v/>
      </c>
      <c r="AM9" s="127" t="str">
        <f t="shared" ref="AM9:AM47" si="12">IF(AND(AN9="",AO9=""),"",AVERAGE(AN9:AO9))</f>
        <v/>
      </c>
      <c r="AN9" s="125" t="str">
        <f t="shared" ref="AN9:AN47" si="13">IF($C9=AN$6,IF(SUM(O9,S9)=0,"",IF(AND(AVERAGE(O9,S9)&gt;=1,AVERAGE(O9,S9)&lt;=1.6),1,IF(AND(AVERAGE(O9,S9)&gt;1.6,AVERAGE(O9,S9)&lt;=2.6),2,IF(AND(AVERAGE(O9,S9)&gt;2.6,AVERAGE(O9,S9)&lt;=3),3)))),"")</f>
        <v/>
      </c>
      <c r="AO9" s="125" t="str">
        <f t="shared" ref="AO9:AO47" si="14">IF($C9=AO$6,IF(SUM(O9,S9)=0,"",IF(AND(AVERAGE(O9,S9)&gt;=1,AVERAGE(O9,S9)&lt;=1.6),1,IF(AND(AVERAGE(O9,S9)&gt;1.6,AVERAGE(O9,S9)&lt;=2.6),2,IF(AND(AVERAGE(O9,S9)&gt;2.6,AVERAGE(O9,S9)&lt;=3),3)))),"")</f>
        <v/>
      </c>
      <c r="AP9" s="127" t="str">
        <f t="shared" ref="AP9:AP47" si="15">IF(AND(AQ9="",AR9=""),"",AVERAGE(AQ9:AR9))</f>
        <v/>
      </c>
      <c r="AQ9" s="125" t="str">
        <f t="shared" ref="AQ9:AQ47" si="16">IF($C9=AQ$6,IF(SUM(W9)=0,"",IF(AND(AVERAGE(W9)&gt;=1,AVERAGE(W9)&lt;=1.6),1,IF(AND(AVERAGE(W9)&gt;1.6,AVERAGE(W9)&lt;=2.6),2,IF(AND(AVERAGE(W9)&gt;2.6,AVERAGE(W9)&lt;=3),3)))),"")</f>
        <v/>
      </c>
      <c r="AR9" s="125" t="str">
        <f t="shared" ref="AR9:AR47" si="17">IF($C9=AR$6,IF(SUM(W9)=0,"",IF(AND(AVERAGE(W9)&gt;=1,AVERAGE(W9)&lt;=1.6),1,IF(AND(AVERAGE(W9)&gt;1.6,AVERAGE(W9)&lt;=2.6),2,IF(AND(AVERAGE(W9)&gt;2.6,AVERAGE(W9)&lt;=3),3)))),"")</f>
        <v/>
      </c>
      <c r="AS9" s="146"/>
      <c r="AT9" s="146"/>
    </row>
    <row r="10" spans="1:46" ht="45" customHeight="1">
      <c r="A10" s="131">
        <f>'MAKLUMAT MURID'!A15</f>
        <v>3</v>
      </c>
      <c r="B10" s="225">
        <f>VLOOKUP(A10,'MAKLUMAT MURID'!$A$13:$I$52,2,FALSE)</f>
        <v>0</v>
      </c>
      <c r="C10" s="131" t="str">
        <f>VLOOKUP(A10,'MAKLUMAT MURID'!$A$13:$I$52,6,FALSE)</f>
        <v/>
      </c>
      <c r="D10" s="131">
        <f>VLOOKUP(A10,'MAKLUMAT MURID'!$A$13:$I$52,5,FALSE)</f>
        <v>0</v>
      </c>
      <c r="E10" s="38"/>
      <c r="F10" s="134"/>
      <c r="G10" s="38"/>
      <c r="H10" s="134"/>
      <c r="I10" s="38"/>
      <c r="J10" s="134"/>
      <c r="K10" s="38"/>
      <c r="L10" s="134"/>
      <c r="M10" s="38"/>
      <c r="N10" s="134"/>
      <c r="O10" s="38"/>
      <c r="P10" s="134"/>
      <c r="Q10" s="38"/>
      <c r="R10" s="134"/>
      <c r="S10" s="38"/>
      <c r="T10" s="134"/>
      <c r="U10" s="38"/>
      <c r="V10" s="134"/>
      <c r="W10" s="38"/>
      <c r="X10" s="134"/>
      <c r="Y10" s="127" t="str">
        <f t="shared" si="0"/>
        <v/>
      </c>
      <c r="Z10" s="125" t="str">
        <f t="shared" si="1"/>
        <v/>
      </c>
      <c r="AA10" s="125" t="str">
        <f t="shared" si="2"/>
        <v/>
      </c>
      <c r="AB10" s="127" t="str">
        <f t="shared" si="3"/>
        <v/>
      </c>
      <c r="AC10" s="125" t="str">
        <f t="shared" si="4"/>
        <v/>
      </c>
      <c r="AD10" s="125" t="str">
        <f t="shared" si="5"/>
        <v/>
      </c>
      <c r="AE10" s="127" t="str">
        <f t="shared" si="6"/>
        <v/>
      </c>
      <c r="AF10" s="125" t="str">
        <f t="shared" si="7"/>
        <v/>
      </c>
      <c r="AG10" s="125" t="str">
        <f t="shared" si="8"/>
        <v/>
      </c>
      <c r="AH10" s="146"/>
      <c r="AI10" s="146"/>
      <c r="AJ10" s="127" t="str">
        <f t="shared" si="9"/>
        <v/>
      </c>
      <c r="AK10" s="125" t="str">
        <f t="shared" si="10"/>
        <v/>
      </c>
      <c r="AL10" s="125" t="str">
        <f t="shared" si="11"/>
        <v/>
      </c>
      <c r="AM10" s="127" t="str">
        <f t="shared" si="12"/>
        <v/>
      </c>
      <c r="AN10" s="125" t="str">
        <f t="shared" si="13"/>
        <v/>
      </c>
      <c r="AO10" s="125" t="str">
        <f t="shared" si="14"/>
        <v/>
      </c>
      <c r="AP10" s="127" t="str">
        <f t="shared" si="15"/>
        <v/>
      </c>
      <c r="AQ10" s="125" t="str">
        <f t="shared" si="16"/>
        <v/>
      </c>
      <c r="AR10" s="125" t="str">
        <f t="shared" si="17"/>
        <v/>
      </c>
      <c r="AS10" s="146"/>
      <c r="AT10" s="146"/>
    </row>
    <row r="11" spans="1:46" ht="45" customHeight="1">
      <c r="A11" s="131">
        <f>'MAKLUMAT MURID'!A16</f>
        <v>4</v>
      </c>
      <c r="B11" s="225">
        <f>VLOOKUP(A11,'MAKLUMAT MURID'!$A$13:$I$52,2,FALSE)</f>
        <v>0</v>
      </c>
      <c r="C11" s="131" t="str">
        <f>VLOOKUP(A11,'MAKLUMAT MURID'!$A$13:$I$52,6,FALSE)</f>
        <v/>
      </c>
      <c r="D11" s="131">
        <f>VLOOKUP(A11,'MAKLUMAT MURID'!$A$13:$I$52,5,FALSE)</f>
        <v>0</v>
      </c>
      <c r="E11" s="38"/>
      <c r="F11" s="134"/>
      <c r="G11" s="38"/>
      <c r="H11" s="134"/>
      <c r="I11" s="38"/>
      <c r="J11" s="134"/>
      <c r="K11" s="38"/>
      <c r="L11" s="134"/>
      <c r="M11" s="38"/>
      <c r="N11" s="134"/>
      <c r="O11" s="38"/>
      <c r="P11" s="134"/>
      <c r="Q11" s="38"/>
      <c r="R11" s="134"/>
      <c r="S11" s="38"/>
      <c r="T11" s="134"/>
      <c r="U11" s="38"/>
      <c r="V11" s="134"/>
      <c r="W11" s="38"/>
      <c r="X11" s="134"/>
      <c r="Y11" s="127" t="str">
        <f t="shared" si="0"/>
        <v/>
      </c>
      <c r="Z11" s="125" t="str">
        <f t="shared" si="1"/>
        <v/>
      </c>
      <c r="AA11" s="125" t="str">
        <f t="shared" si="2"/>
        <v/>
      </c>
      <c r="AB11" s="127" t="str">
        <f t="shared" si="3"/>
        <v/>
      </c>
      <c r="AC11" s="125" t="str">
        <f t="shared" si="4"/>
        <v/>
      </c>
      <c r="AD11" s="125" t="str">
        <f t="shared" si="5"/>
        <v/>
      </c>
      <c r="AE11" s="127" t="str">
        <f t="shared" si="6"/>
        <v/>
      </c>
      <c r="AF11" s="125" t="str">
        <f t="shared" si="7"/>
        <v/>
      </c>
      <c r="AG11" s="125" t="str">
        <f t="shared" si="8"/>
        <v/>
      </c>
      <c r="AH11" s="146"/>
      <c r="AI11" s="146"/>
      <c r="AJ11" s="127" t="str">
        <f t="shared" si="9"/>
        <v/>
      </c>
      <c r="AK11" s="125" t="str">
        <f t="shared" si="10"/>
        <v/>
      </c>
      <c r="AL11" s="125" t="str">
        <f t="shared" si="11"/>
        <v/>
      </c>
      <c r="AM11" s="127" t="str">
        <f t="shared" si="12"/>
        <v/>
      </c>
      <c r="AN11" s="125" t="str">
        <f t="shared" si="13"/>
        <v/>
      </c>
      <c r="AO11" s="125" t="str">
        <f t="shared" si="14"/>
        <v/>
      </c>
      <c r="AP11" s="127" t="str">
        <f t="shared" si="15"/>
        <v/>
      </c>
      <c r="AQ11" s="125" t="str">
        <f t="shared" si="16"/>
        <v/>
      </c>
      <c r="AR11" s="125" t="str">
        <f t="shared" si="17"/>
        <v/>
      </c>
      <c r="AS11" s="146"/>
      <c r="AT11" s="146"/>
    </row>
    <row r="12" spans="1:46" ht="45" customHeight="1">
      <c r="A12" s="131">
        <f>'MAKLUMAT MURID'!A17</f>
        <v>5</v>
      </c>
      <c r="B12" s="225">
        <f>VLOOKUP(A12,'MAKLUMAT MURID'!$A$13:$I$52,2,FALSE)</f>
        <v>0</v>
      </c>
      <c r="C12" s="131" t="str">
        <f>VLOOKUP(A12,'MAKLUMAT MURID'!$A$13:$I$52,6,FALSE)</f>
        <v/>
      </c>
      <c r="D12" s="131">
        <f>VLOOKUP(A12,'MAKLUMAT MURID'!$A$13:$I$52,5,FALSE)</f>
        <v>0</v>
      </c>
      <c r="E12" s="38"/>
      <c r="F12" s="134"/>
      <c r="G12" s="38"/>
      <c r="H12" s="134"/>
      <c r="I12" s="38"/>
      <c r="J12" s="134"/>
      <c r="K12" s="38"/>
      <c r="L12" s="134"/>
      <c r="M12" s="38"/>
      <c r="N12" s="134"/>
      <c r="O12" s="38"/>
      <c r="P12" s="134"/>
      <c r="Q12" s="38"/>
      <c r="R12" s="134"/>
      <c r="S12" s="38"/>
      <c r="T12" s="134"/>
      <c r="U12" s="38"/>
      <c r="V12" s="134"/>
      <c r="W12" s="38"/>
      <c r="X12" s="134"/>
      <c r="Y12" s="127" t="str">
        <f t="shared" si="0"/>
        <v/>
      </c>
      <c r="Z12" s="125" t="str">
        <f t="shared" si="1"/>
        <v/>
      </c>
      <c r="AA12" s="125" t="str">
        <f t="shared" si="2"/>
        <v/>
      </c>
      <c r="AB12" s="127" t="str">
        <f t="shared" si="3"/>
        <v/>
      </c>
      <c r="AC12" s="125" t="str">
        <f t="shared" si="4"/>
        <v/>
      </c>
      <c r="AD12" s="125" t="str">
        <f t="shared" si="5"/>
        <v/>
      </c>
      <c r="AE12" s="127" t="str">
        <f t="shared" si="6"/>
        <v/>
      </c>
      <c r="AF12" s="125" t="str">
        <f t="shared" si="7"/>
        <v/>
      </c>
      <c r="AG12" s="125" t="str">
        <f t="shared" si="8"/>
        <v/>
      </c>
      <c r="AH12" s="146"/>
      <c r="AI12" s="146"/>
      <c r="AJ12" s="127" t="str">
        <f t="shared" si="9"/>
        <v/>
      </c>
      <c r="AK12" s="125" t="str">
        <f t="shared" si="10"/>
        <v/>
      </c>
      <c r="AL12" s="125" t="str">
        <f t="shared" si="11"/>
        <v/>
      </c>
      <c r="AM12" s="127" t="str">
        <f t="shared" si="12"/>
        <v/>
      </c>
      <c r="AN12" s="125" t="str">
        <f t="shared" si="13"/>
        <v/>
      </c>
      <c r="AO12" s="125" t="str">
        <f t="shared" si="14"/>
        <v/>
      </c>
      <c r="AP12" s="127" t="str">
        <f t="shared" si="15"/>
        <v/>
      </c>
      <c r="AQ12" s="125" t="str">
        <f t="shared" si="16"/>
        <v/>
      </c>
      <c r="AR12" s="125" t="str">
        <f t="shared" si="17"/>
        <v/>
      </c>
      <c r="AS12" s="146"/>
      <c r="AT12" s="146"/>
    </row>
    <row r="13" spans="1:46" ht="45" customHeight="1">
      <c r="A13" s="131">
        <f>'MAKLUMAT MURID'!A18</f>
        <v>6</v>
      </c>
      <c r="B13" s="225">
        <f>VLOOKUP(A13,'MAKLUMAT MURID'!$A$13:$I$52,2,FALSE)</f>
        <v>0</v>
      </c>
      <c r="C13" s="131" t="str">
        <f>VLOOKUP(A13,'MAKLUMAT MURID'!$A$13:$I$52,6,FALSE)</f>
        <v/>
      </c>
      <c r="D13" s="131">
        <f>VLOOKUP(A13,'MAKLUMAT MURID'!$A$13:$I$52,5,FALSE)</f>
        <v>0</v>
      </c>
      <c r="E13" s="38"/>
      <c r="F13" s="134"/>
      <c r="G13" s="38"/>
      <c r="H13" s="134"/>
      <c r="I13" s="38"/>
      <c r="J13" s="134"/>
      <c r="K13" s="38"/>
      <c r="L13" s="134"/>
      <c r="M13" s="38"/>
      <c r="N13" s="134"/>
      <c r="O13" s="38"/>
      <c r="P13" s="134"/>
      <c r="Q13" s="38"/>
      <c r="R13" s="134"/>
      <c r="S13" s="38"/>
      <c r="T13" s="134"/>
      <c r="U13" s="38"/>
      <c r="V13" s="134"/>
      <c r="W13" s="38"/>
      <c r="X13" s="134"/>
      <c r="Y13" s="127" t="str">
        <f t="shared" si="0"/>
        <v/>
      </c>
      <c r="Z13" s="125" t="str">
        <f t="shared" si="1"/>
        <v/>
      </c>
      <c r="AA13" s="125" t="str">
        <f t="shared" si="2"/>
        <v/>
      </c>
      <c r="AB13" s="127" t="str">
        <f t="shared" si="3"/>
        <v/>
      </c>
      <c r="AC13" s="125" t="str">
        <f t="shared" si="4"/>
        <v/>
      </c>
      <c r="AD13" s="125" t="str">
        <f t="shared" si="5"/>
        <v/>
      </c>
      <c r="AE13" s="127" t="str">
        <f t="shared" si="6"/>
        <v/>
      </c>
      <c r="AF13" s="125" t="str">
        <f t="shared" si="7"/>
        <v/>
      </c>
      <c r="AG13" s="125" t="str">
        <f t="shared" si="8"/>
        <v/>
      </c>
      <c r="AH13" s="146"/>
      <c r="AI13" s="146"/>
      <c r="AJ13" s="127" t="str">
        <f t="shared" si="9"/>
        <v/>
      </c>
      <c r="AK13" s="125" t="str">
        <f t="shared" si="10"/>
        <v/>
      </c>
      <c r="AL13" s="125" t="str">
        <f t="shared" si="11"/>
        <v/>
      </c>
      <c r="AM13" s="127" t="str">
        <f t="shared" si="12"/>
        <v/>
      </c>
      <c r="AN13" s="125" t="str">
        <f t="shared" si="13"/>
        <v/>
      </c>
      <c r="AO13" s="125" t="str">
        <f t="shared" si="14"/>
        <v/>
      </c>
      <c r="AP13" s="127" t="str">
        <f t="shared" si="15"/>
        <v/>
      </c>
      <c r="AQ13" s="125" t="str">
        <f t="shared" si="16"/>
        <v/>
      </c>
      <c r="AR13" s="125" t="str">
        <f t="shared" si="17"/>
        <v/>
      </c>
      <c r="AS13" s="146"/>
      <c r="AT13" s="146"/>
    </row>
    <row r="14" spans="1:46" ht="45" customHeight="1">
      <c r="A14" s="131">
        <f>'MAKLUMAT MURID'!A19</f>
        <v>7</v>
      </c>
      <c r="B14" s="225">
        <f>VLOOKUP(A14,'MAKLUMAT MURID'!$A$13:$I$52,2,FALSE)</f>
        <v>0</v>
      </c>
      <c r="C14" s="131" t="str">
        <f>VLOOKUP(A14,'MAKLUMAT MURID'!$A$13:$I$52,6,FALSE)</f>
        <v/>
      </c>
      <c r="D14" s="131">
        <f>VLOOKUP(A14,'MAKLUMAT MURID'!$A$13:$I$52,5,FALSE)</f>
        <v>0</v>
      </c>
      <c r="E14" s="38"/>
      <c r="F14" s="134"/>
      <c r="G14" s="38"/>
      <c r="H14" s="134"/>
      <c r="I14" s="38"/>
      <c r="J14" s="134"/>
      <c r="K14" s="38"/>
      <c r="L14" s="134"/>
      <c r="M14" s="38"/>
      <c r="N14" s="134"/>
      <c r="O14" s="38"/>
      <c r="P14" s="134"/>
      <c r="Q14" s="38"/>
      <c r="R14" s="134"/>
      <c r="S14" s="38"/>
      <c r="T14" s="134"/>
      <c r="U14" s="38"/>
      <c r="V14" s="134"/>
      <c r="W14" s="38"/>
      <c r="X14" s="134"/>
      <c r="Y14" s="127" t="str">
        <f t="shared" si="0"/>
        <v/>
      </c>
      <c r="Z14" s="125" t="str">
        <f t="shared" si="1"/>
        <v/>
      </c>
      <c r="AA14" s="125" t="str">
        <f t="shared" si="2"/>
        <v/>
      </c>
      <c r="AB14" s="127" t="str">
        <f t="shared" si="3"/>
        <v/>
      </c>
      <c r="AC14" s="125" t="str">
        <f t="shared" si="4"/>
        <v/>
      </c>
      <c r="AD14" s="125" t="str">
        <f t="shared" si="5"/>
        <v/>
      </c>
      <c r="AE14" s="127" t="str">
        <f t="shared" si="6"/>
        <v/>
      </c>
      <c r="AF14" s="125" t="str">
        <f t="shared" si="7"/>
        <v/>
      </c>
      <c r="AG14" s="125" t="str">
        <f t="shared" si="8"/>
        <v/>
      </c>
      <c r="AH14" s="146"/>
      <c r="AI14" s="146"/>
      <c r="AJ14" s="127" t="str">
        <f t="shared" si="9"/>
        <v/>
      </c>
      <c r="AK14" s="125" t="str">
        <f t="shared" si="10"/>
        <v/>
      </c>
      <c r="AL14" s="125" t="str">
        <f t="shared" si="11"/>
        <v/>
      </c>
      <c r="AM14" s="127" t="str">
        <f t="shared" si="12"/>
        <v/>
      </c>
      <c r="AN14" s="125" t="str">
        <f t="shared" si="13"/>
        <v/>
      </c>
      <c r="AO14" s="125" t="str">
        <f t="shared" si="14"/>
        <v/>
      </c>
      <c r="AP14" s="127" t="str">
        <f t="shared" si="15"/>
        <v/>
      </c>
      <c r="AQ14" s="125" t="str">
        <f t="shared" si="16"/>
        <v/>
      </c>
      <c r="AR14" s="125" t="str">
        <f t="shared" si="17"/>
        <v/>
      </c>
      <c r="AS14" s="146"/>
      <c r="AT14" s="146"/>
    </row>
    <row r="15" spans="1:46" ht="45" customHeight="1">
      <c r="A15" s="131">
        <f>'MAKLUMAT MURID'!A20</f>
        <v>8</v>
      </c>
      <c r="B15" s="225">
        <f>VLOOKUP(A15,'MAKLUMAT MURID'!$A$13:$I$52,2,FALSE)</f>
        <v>0</v>
      </c>
      <c r="C15" s="131" t="str">
        <f>VLOOKUP(A15,'MAKLUMAT MURID'!$A$13:$I$52,6,FALSE)</f>
        <v/>
      </c>
      <c r="D15" s="131">
        <f>VLOOKUP(A15,'MAKLUMAT MURID'!$A$13:$I$52,5,FALSE)</f>
        <v>0</v>
      </c>
      <c r="E15" s="38"/>
      <c r="F15" s="134"/>
      <c r="G15" s="38"/>
      <c r="H15" s="134"/>
      <c r="I15" s="38"/>
      <c r="J15" s="134"/>
      <c r="K15" s="38"/>
      <c r="L15" s="134"/>
      <c r="M15" s="38"/>
      <c r="N15" s="134"/>
      <c r="O15" s="38"/>
      <c r="P15" s="134"/>
      <c r="Q15" s="38"/>
      <c r="R15" s="134"/>
      <c r="S15" s="38"/>
      <c r="T15" s="134"/>
      <c r="U15" s="38"/>
      <c r="V15" s="134"/>
      <c r="W15" s="38"/>
      <c r="X15" s="134"/>
      <c r="Y15" s="127" t="str">
        <f t="shared" si="0"/>
        <v/>
      </c>
      <c r="Z15" s="125" t="str">
        <f t="shared" si="1"/>
        <v/>
      </c>
      <c r="AA15" s="125" t="str">
        <f t="shared" si="2"/>
        <v/>
      </c>
      <c r="AB15" s="127" t="str">
        <f t="shared" si="3"/>
        <v/>
      </c>
      <c r="AC15" s="125" t="str">
        <f t="shared" si="4"/>
        <v/>
      </c>
      <c r="AD15" s="125" t="str">
        <f t="shared" si="5"/>
        <v/>
      </c>
      <c r="AE15" s="127" t="str">
        <f t="shared" si="6"/>
        <v/>
      </c>
      <c r="AF15" s="125" t="str">
        <f t="shared" si="7"/>
        <v/>
      </c>
      <c r="AG15" s="125" t="str">
        <f t="shared" si="8"/>
        <v/>
      </c>
      <c r="AH15" s="146"/>
      <c r="AI15" s="146"/>
      <c r="AJ15" s="127" t="str">
        <f t="shared" si="9"/>
        <v/>
      </c>
      <c r="AK15" s="125" t="str">
        <f t="shared" si="10"/>
        <v/>
      </c>
      <c r="AL15" s="125" t="str">
        <f t="shared" si="11"/>
        <v/>
      </c>
      <c r="AM15" s="127" t="str">
        <f t="shared" si="12"/>
        <v/>
      </c>
      <c r="AN15" s="125" t="str">
        <f t="shared" si="13"/>
        <v/>
      </c>
      <c r="AO15" s="125" t="str">
        <f t="shared" si="14"/>
        <v/>
      </c>
      <c r="AP15" s="127" t="str">
        <f t="shared" si="15"/>
        <v/>
      </c>
      <c r="AQ15" s="125" t="str">
        <f t="shared" si="16"/>
        <v/>
      </c>
      <c r="AR15" s="125" t="str">
        <f t="shared" si="17"/>
        <v/>
      </c>
      <c r="AS15" s="146"/>
      <c r="AT15" s="146"/>
    </row>
    <row r="16" spans="1:46" ht="45" customHeight="1">
      <c r="A16" s="131">
        <f>'MAKLUMAT MURID'!A21</f>
        <v>9</v>
      </c>
      <c r="B16" s="225">
        <f>VLOOKUP(A16,'MAKLUMAT MURID'!$A$13:$I$52,2,FALSE)</f>
        <v>0</v>
      </c>
      <c r="C16" s="131" t="str">
        <f>VLOOKUP(A16,'MAKLUMAT MURID'!$A$13:$I$52,6,FALSE)</f>
        <v/>
      </c>
      <c r="D16" s="131">
        <f>VLOOKUP(A16,'MAKLUMAT MURID'!$A$13:$I$52,5,FALSE)</f>
        <v>0</v>
      </c>
      <c r="E16" s="38"/>
      <c r="F16" s="134"/>
      <c r="G16" s="38"/>
      <c r="H16" s="134"/>
      <c r="I16" s="38"/>
      <c r="J16" s="134"/>
      <c r="K16" s="38"/>
      <c r="L16" s="134"/>
      <c r="M16" s="38"/>
      <c r="N16" s="134"/>
      <c r="O16" s="38"/>
      <c r="P16" s="134"/>
      <c r="Q16" s="38"/>
      <c r="R16" s="134"/>
      <c r="S16" s="38"/>
      <c r="T16" s="134"/>
      <c r="U16" s="38"/>
      <c r="V16" s="134"/>
      <c r="W16" s="38"/>
      <c r="X16" s="134"/>
      <c r="Y16" s="127" t="str">
        <f t="shared" si="0"/>
        <v/>
      </c>
      <c r="Z16" s="125" t="str">
        <f t="shared" si="1"/>
        <v/>
      </c>
      <c r="AA16" s="125" t="str">
        <f t="shared" si="2"/>
        <v/>
      </c>
      <c r="AB16" s="127" t="str">
        <f t="shared" si="3"/>
        <v/>
      </c>
      <c r="AC16" s="125" t="str">
        <f t="shared" si="4"/>
        <v/>
      </c>
      <c r="AD16" s="125" t="str">
        <f t="shared" si="5"/>
        <v/>
      </c>
      <c r="AE16" s="127" t="str">
        <f t="shared" si="6"/>
        <v/>
      </c>
      <c r="AF16" s="125" t="str">
        <f t="shared" si="7"/>
        <v/>
      </c>
      <c r="AG16" s="125" t="str">
        <f t="shared" si="8"/>
        <v/>
      </c>
      <c r="AH16" s="146"/>
      <c r="AI16" s="146"/>
      <c r="AJ16" s="127" t="str">
        <f t="shared" si="9"/>
        <v/>
      </c>
      <c r="AK16" s="125" t="str">
        <f t="shared" si="10"/>
        <v/>
      </c>
      <c r="AL16" s="125" t="str">
        <f t="shared" si="11"/>
        <v/>
      </c>
      <c r="AM16" s="127" t="str">
        <f t="shared" si="12"/>
        <v/>
      </c>
      <c r="AN16" s="125" t="str">
        <f t="shared" si="13"/>
        <v/>
      </c>
      <c r="AO16" s="125" t="str">
        <f t="shared" si="14"/>
        <v/>
      </c>
      <c r="AP16" s="127" t="str">
        <f t="shared" si="15"/>
        <v/>
      </c>
      <c r="AQ16" s="125" t="str">
        <f t="shared" si="16"/>
        <v/>
      </c>
      <c r="AR16" s="125" t="str">
        <f t="shared" si="17"/>
        <v/>
      </c>
      <c r="AS16" s="146"/>
      <c r="AT16" s="146"/>
    </row>
    <row r="17" spans="1:46" ht="45" customHeight="1">
      <c r="A17" s="131">
        <f>'MAKLUMAT MURID'!A22</f>
        <v>10</v>
      </c>
      <c r="B17" s="225">
        <f>VLOOKUP(A17,'MAKLUMAT MURID'!$A$13:$I$52,2,FALSE)</f>
        <v>0</v>
      </c>
      <c r="C17" s="131" t="str">
        <f>VLOOKUP(A17,'MAKLUMAT MURID'!$A$13:$I$52,6,FALSE)</f>
        <v/>
      </c>
      <c r="D17" s="131">
        <f>VLOOKUP(A17,'MAKLUMAT MURID'!$A$13:$I$52,5,FALSE)</f>
        <v>0</v>
      </c>
      <c r="E17" s="38"/>
      <c r="F17" s="134"/>
      <c r="G17" s="38"/>
      <c r="H17" s="134"/>
      <c r="I17" s="38"/>
      <c r="J17" s="134"/>
      <c r="K17" s="38"/>
      <c r="L17" s="134"/>
      <c r="M17" s="38"/>
      <c r="N17" s="134"/>
      <c r="O17" s="38"/>
      <c r="P17" s="134"/>
      <c r="Q17" s="38"/>
      <c r="R17" s="134"/>
      <c r="S17" s="38"/>
      <c r="T17" s="134"/>
      <c r="U17" s="38"/>
      <c r="V17" s="134"/>
      <c r="W17" s="38"/>
      <c r="X17" s="134"/>
      <c r="Y17" s="127" t="str">
        <f t="shared" si="0"/>
        <v/>
      </c>
      <c r="Z17" s="125" t="str">
        <f t="shared" si="1"/>
        <v/>
      </c>
      <c r="AA17" s="125" t="str">
        <f t="shared" si="2"/>
        <v/>
      </c>
      <c r="AB17" s="127" t="str">
        <f t="shared" si="3"/>
        <v/>
      </c>
      <c r="AC17" s="125" t="str">
        <f t="shared" si="4"/>
        <v/>
      </c>
      <c r="AD17" s="125" t="str">
        <f t="shared" si="5"/>
        <v/>
      </c>
      <c r="AE17" s="127" t="str">
        <f t="shared" si="6"/>
        <v/>
      </c>
      <c r="AF17" s="125" t="str">
        <f t="shared" si="7"/>
        <v/>
      </c>
      <c r="AG17" s="125" t="str">
        <f t="shared" si="8"/>
        <v/>
      </c>
      <c r="AH17" s="146"/>
      <c r="AI17" s="146"/>
      <c r="AJ17" s="127" t="str">
        <f t="shared" si="9"/>
        <v/>
      </c>
      <c r="AK17" s="125" t="str">
        <f t="shared" si="10"/>
        <v/>
      </c>
      <c r="AL17" s="125" t="str">
        <f t="shared" si="11"/>
        <v/>
      </c>
      <c r="AM17" s="127" t="str">
        <f t="shared" si="12"/>
        <v/>
      </c>
      <c r="AN17" s="125" t="str">
        <f t="shared" si="13"/>
        <v/>
      </c>
      <c r="AO17" s="125" t="str">
        <f t="shared" si="14"/>
        <v/>
      </c>
      <c r="AP17" s="127" t="str">
        <f t="shared" si="15"/>
        <v/>
      </c>
      <c r="AQ17" s="125" t="str">
        <f t="shared" si="16"/>
        <v/>
      </c>
      <c r="AR17" s="125" t="str">
        <f t="shared" si="17"/>
        <v/>
      </c>
      <c r="AS17" s="146"/>
      <c r="AT17" s="146"/>
    </row>
    <row r="18" spans="1:46" ht="45" customHeight="1">
      <c r="A18" s="131">
        <f>'MAKLUMAT MURID'!A23</f>
        <v>11</v>
      </c>
      <c r="B18" s="225">
        <f>VLOOKUP(A18,'MAKLUMAT MURID'!$A$13:$I$52,2,FALSE)</f>
        <v>0</v>
      </c>
      <c r="C18" s="131" t="str">
        <f>VLOOKUP(A18,'MAKLUMAT MURID'!$A$13:$I$52,6,FALSE)</f>
        <v/>
      </c>
      <c r="D18" s="131">
        <f>VLOOKUP(A18,'MAKLUMAT MURID'!$A$13:$I$52,5,FALSE)</f>
        <v>0</v>
      </c>
      <c r="E18" s="38"/>
      <c r="F18" s="134"/>
      <c r="G18" s="38"/>
      <c r="H18" s="134"/>
      <c r="I18" s="38"/>
      <c r="J18" s="134"/>
      <c r="K18" s="38"/>
      <c r="L18" s="134"/>
      <c r="M18" s="38"/>
      <c r="N18" s="134"/>
      <c r="O18" s="38"/>
      <c r="P18" s="134"/>
      <c r="Q18" s="38"/>
      <c r="R18" s="134"/>
      <c r="S18" s="38"/>
      <c r="T18" s="134"/>
      <c r="U18" s="38"/>
      <c r="V18" s="134"/>
      <c r="W18" s="38"/>
      <c r="X18" s="134"/>
      <c r="Y18" s="127" t="str">
        <f t="shared" si="0"/>
        <v/>
      </c>
      <c r="Z18" s="125" t="str">
        <f t="shared" si="1"/>
        <v/>
      </c>
      <c r="AA18" s="125" t="str">
        <f t="shared" si="2"/>
        <v/>
      </c>
      <c r="AB18" s="127" t="str">
        <f t="shared" si="3"/>
        <v/>
      </c>
      <c r="AC18" s="125" t="str">
        <f t="shared" si="4"/>
        <v/>
      </c>
      <c r="AD18" s="125" t="str">
        <f t="shared" si="5"/>
        <v/>
      </c>
      <c r="AE18" s="127" t="str">
        <f t="shared" si="6"/>
        <v/>
      </c>
      <c r="AF18" s="125" t="str">
        <f t="shared" si="7"/>
        <v/>
      </c>
      <c r="AG18" s="125" t="str">
        <f t="shared" si="8"/>
        <v/>
      </c>
      <c r="AH18" s="146"/>
      <c r="AI18" s="146"/>
      <c r="AJ18" s="127" t="str">
        <f t="shared" si="9"/>
        <v/>
      </c>
      <c r="AK18" s="125" t="str">
        <f t="shared" si="10"/>
        <v/>
      </c>
      <c r="AL18" s="125" t="str">
        <f t="shared" si="11"/>
        <v/>
      </c>
      <c r="AM18" s="127" t="str">
        <f t="shared" si="12"/>
        <v/>
      </c>
      <c r="AN18" s="125" t="str">
        <f t="shared" si="13"/>
        <v/>
      </c>
      <c r="AO18" s="125" t="str">
        <f t="shared" si="14"/>
        <v/>
      </c>
      <c r="AP18" s="127" t="str">
        <f t="shared" si="15"/>
        <v/>
      </c>
      <c r="AQ18" s="125" t="str">
        <f t="shared" si="16"/>
        <v/>
      </c>
      <c r="AR18" s="125" t="str">
        <f t="shared" si="17"/>
        <v/>
      </c>
      <c r="AS18" s="146"/>
      <c r="AT18" s="146"/>
    </row>
    <row r="19" spans="1:46" ht="45" customHeight="1">
      <c r="A19" s="131">
        <f>'MAKLUMAT MURID'!A24</f>
        <v>12</v>
      </c>
      <c r="B19" s="225">
        <f>VLOOKUP(A19,'MAKLUMAT MURID'!$A$13:$I$52,2,FALSE)</f>
        <v>0</v>
      </c>
      <c r="C19" s="131" t="str">
        <f>VLOOKUP(A19,'MAKLUMAT MURID'!$A$13:$I$52,6,FALSE)</f>
        <v/>
      </c>
      <c r="D19" s="131">
        <f>VLOOKUP(A19,'MAKLUMAT MURID'!$A$13:$I$52,5,FALSE)</f>
        <v>0</v>
      </c>
      <c r="E19" s="38"/>
      <c r="F19" s="134"/>
      <c r="G19" s="38"/>
      <c r="H19" s="134"/>
      <c r="I19" s="38"/>
      <c r="J19" s="134"/>
      <c r="K19" s="38"/>
      <c r="L19" s="134"/>
      <c r="M19" s="38"/>
      <c r="N19" s="134"/>
      <c r="O19" s="38"/>
      <c r="P19" s="134"/>
      <c r="Q19" s="38"/>
      <c r="R19" s="134"/>
      <c r="S19" s="38"/>
      <c r="T19" s="134"/>
      <c r="U19" s="38"/>
      <c r="V19" s="134"/>
      <c r="W19" s="38"/>
      <c r="X19" s="134"/>
      <c r="Y19" s="127" t="str">
        <f t="shared" si="0"/>
        <v/>
      </c>
      <c r="Z19" s="125" t="str">
        <f t="shared" si="1"/>
        <v/>
      </c>
      <c r="AA19" s="125" t="str">
        <f t="shared" si="2"/>
        <v/>
      </c>
      <c r="AB19" s="127" t="str">
        <f t="shared" si="3"/>
        <v/>
      </c>
      <c r="AC19" s="125" t="str">
        <f t="shared" si="4"/>
        <v/>
      </c>
      <c r="AD19" s="125" t="str">
        <f t="shared" si="5"/>
        <v/>
      </c>
      <c r="AE19" s="127" t="str">
        <f t="shared" si="6"/>
        <v/>
      </c>
      <c r="AF19" s="125" t="str">
        <f t="shared" si="7"/>
        <v/>
      </c>
      <c r="AG19" s="125" t="str">
        <f t="shared" si="8"/>
        <v/>
      </c>
      <c r="AH19" s="146"/>
      <c r="AI19" s="146"/>
      <c r="AJ19" s="127" t="str">
        <f t="shared" si="9"/>
        <v/>
      </c>
      <c r="AK19" s="125" t="str">
        <f t="shared" si="10"/>
        <v/>
      </c>
      <c r="AL19" s="125" t="str">
        <f t="shared" si="11"/>
        <v/>
      </c>
      <c r="AM19" s="127" t="str">
        <f t="shared" si="12"/>
        <v/>
      </c>
      <c r="AN19" s="125" t="str">
        <f t="shared" si="13"/>
        <v/>
      </c>
      <c r="AO19" s="125" t="str">
        <f t="shared" si="14"/>
        <v/>
      </c>
      <c r="AP19" s="127" t="str">
        <f t="shared" si="15"/>
        <v/>
      </c>
      <c r="AQ19" s="125" t="str">
        <f t="shared" si="16"/>
        <v/>
      </c>
      <c r="AR19" s="125" t="str">
        <f t="shared" si="17"/>
        <v/>
      </c>
      <c r="AS19" s="146"/>
      <c r="AT19" s="146"/>
    </row>
    <row r="20" spans="1:46" ht="45" customHeight="1">
      <c r="A20" s="131">
        <f>'MAKLUMAT MURID'!A25</f>
        <v>13</v>
      </c>
      <c r="B20" s="225">
        <f>VLOOKUP(A20,'MAKLUMAT MURID'!$A$13:$I$52,2,FALSE)</f>
        <v>0</v>
      </c>
      <c r="C20" s="131" t="str">
        <f>VLOOKUP(A20,'MAKLUMAT MURID'!$A$13:$I$52,6,FALSE)</f>
        <v/>
      </c>
      <c r="D20" s="131">
        <f>VLOOKUP(A20,'MAKLUMAT MURID'!$A$13:$I$52,5,FALSE)</f>
        <v>0</v>
      </c>
      <c r="E20" s="38"/>
      <c r="F20" s="134"/>
      <c r="G20" s="38"/>
      <c r="H20" s="134"/>
      <c r="I20" s="38"/>
      <c r="J20" s="134"/>
      <c r="K20" s="38"/>
      <c r="L20" s="134"/>
      <c r="M20" s="38"/>
      <c r="N20" s="134"/>
      <c r="O20" s="38"/>
      <c r="P20" s="134"/>
      <c r="Q20" s="38"/>
      <c r="R20" s="134"/>
      <c r="S20" s="38"/>
      <c r="T20" s="134"/>
      <c r="U20" s="38"/>
      <c r="V20" s="134"/>
      <c r="W20" s="38"/>
      <c r="X20" s="134"/>
      <c r="Y20" s="127" t="str">
        <f t="shared" si="0"/>
        <v/>
      </c>
      <c r="Z20" s="125" t="str">
        <f t="shared" si="1"/>
        <v/>
      </c>
      <c r="AA20" s="125" t="str">
        <f t="shared" si="2"/>
        <v/>
      </c>
      <c r="AB20" s="127" t="str">
        <f t="shared" si="3"/>
        <v/>
      </c>
      <c r="AC20" s="125" t="str">
        <f t="shared" si="4"/>
        <v/>
      </c>
      <c r="AD20" s="125" t="str">
        <f t="shared" si="5"/>
        <v/>
      </c>
      <c r="AE20" s="127" t="str">
        <f t="shared" si="6"/>
        <v/>
      </c>
      <c r="AF20" s="125" t="str">
        <f t="shared" si="7"/>
        <v/>
      </c>
      <c r="AG20" s="125" t="str">
        <f t="shared" si="8"/>
        <v/>
      </c>
      <c r="AH20" s="146"/>
      <c r="AI20" s="146"/>
      <c r="AJ20" s="127" t="str">
        <f t="shared" si="9"/>
        <v/>
      </c>
      <c r="AK20" s="125" t="str">
        <f t="shared" si="10"/>
        <v/>
      </c>
      <c r="AL20" s="125" t="str">
        <f t="shared" si="11"/>
        <v/>
      </c>
      <c r="AM20" s="127" t="str">
        <f t="shared" si="12"/>
        <v/>
      </c>
      <c r="AN20" s="125" t="str">
        <f t="shared" si="13"/>
        <v/>
      </c>
      <c r="AO20" s="125" t="str">
        <f t="shared" si="14"/>
        <v/>
      </c>
      <c r="AP20" s="127" t="str">
        <f t="shared" si="15"/>
        <v/>
      </c>
      <c r="AQ20" s="125" t="str">
        <f t="shared" si="16"/>
        <v/>
      </c>
      <c r="AR20" s="125" t="str">
        <f t="shared" si="17"/>
        <v/>
      </c>
      <c r="AS20" s="146"/>
      <c r="AT20" s="146"/>
    </row>
    <row r="21" spans="1:46" ht="45" customHeight="1">
      <c r="A21" s="131">
        <f>'MAKLUMAT MURID'!A26</f>
        <v>14</v>
      </c>
      <c r="B21" s="225">
        <f>VLOOKUP(A21,'MAKLUMAT MURID'!$A$13:$I$52,2,FALSE)</f>
        <v>0</v>
      </c>
      <c r="C21" s="131" t="str">
        <f>VLOOKUP(A21,'MAKLUMAT MURID'!$A$13:$I$52,6,FALSE)</f>
        <v/>
      </c>
      <c r="D21" s="131">
        <f>VLOOKUP(A21,'MAKLUMAT MURID'!$A$13:$I$52,5,FALSE)</f>
        <v>0</v>
      </c>
      <c r="E21" s="38"/>
      <c r="F21" s="134"/>
      <c r="G21" s="38"/>
      <c r="H21" s="134"/>
      <c r="I21" s="38"/>
      <c r="J21" s="134"/>
      <c r="K21" s="38"/>
      <c r="L21" s="134"/>
      <c r="M21" s="38"/>
      <c r="N21" s="134"/>
      <c r="O21" s="38"/>
      <c r="P21" s="134"/>
      <c r="Q21" s="38"/>
      <c r="R21" s="134"/>
      <c r="S21" s="38"/>
      <c r="T21" s="134"/>
      <c r="U21" s="38"/>
      <c r="V21" s="134"/>
      <c r="W21" s="38"/>
      <c r="X21" s="134"/>
      <c r="Y21" s="127" t="str">
        <f t="shared" si="0"/>
        <v/>
      </c>
      <c r="Z21" s="125" t="str">
        <f t="shared" si="1"/>
        <v/>
      </c>
      <c r="AA21" s="125" t="str">
        <f t="shared" si="2"/>
        <v/>
      </c>
      <c r="AB21" s="127" t="str">
        <f t="shared" si="3"/>
        <v/>
      </c>
      <c r="AC21" s="125" t="str">
        <f t="shared" si="4"/>
        <v/>
      </c>
      <c r="AD21" s="125" t="str">
        <f t="shared" si="5"/>
        <v/>
      </c>
      <c r="AE21" s="127" t="str">
        <f t="shared" si="6"/>
        <v/>
      </c>
      <c r="AF21" s="125" t="str">
        <f t="shared" si="7"/>
        <v/>
      </c>
      <c r="AG21" s="125" t="str">
        <f t="shared" si="8"/>
        <v/>
      </c>
      <c r="AH21" s="146"/>
      <c r="AI21" s="146"/>
      <c r="AJ21" s="127" t="str">
        <f t="shared" si="9"/>
        <v/>
      </c>
      <c r="AK21" s="125" t="str">
        <f t="shared" si="10"/>
        <v/>
      </c>
      <c r="AL21" s="125" t="str">
        <f t="shared" si="11"/>
        <v/>
      </c>
      <c r="AM21" s="127" t="str">
        <f t="shared" si="12"/>
        <v/>
      </c>
      <c r="AN21" s="125" t="str">
        <f t="shared" si="13"/>
        <v/>
      </c>
      <c r="AO21" s="125" t="str">
        <f t="shared" si="14"/>
        <v/>
      </c>
      <c r="AP21" s="127" t="str">
        <f t="shared" si="15"/>
        <v/>
      </c>
      <c r="AQ21" s="125" t="str">
        <f t="shared" si="16"/>
        <v/>
      </c>
      <c r="AR21" s="125" t="str">
        <f t="shared" si="17"/>
        <v/>
      </c>
      <c r="AS21" s="146"/>
      <c r="AT21" s="146"/>
    </row>
    <row r="22" spans="1:46" ht="45" customHeight="1">
      <c r="A22" s="131">
        <f>'MAKLUMAT MURID'!A27</f>
        <v>15</v>
      </c>
      <c r="B22" s="225">
        <f>VLOOKUP(A22,'MAKLUMAT MURID'!$A$13:$I$52,2,FALSE)</f>
        <v>0</v>
      </c>
      <c r="C22" s="131" t="str">
        <f>VLOOKUP(A22,'MAKLUMAT MURID'!$A$13:$I$52,6,FALSE)</f>
        <v/>
      </c>
      <c r="D22" s="131">
        <f>VLOOKUP(A22,'MAKLUMAT MURID'!$A$13:$I$52,5,FALSE)</f>
        <v>0</v>
      </c>
      <c r="E22" s="38"/>
      <c r="F22" s="134"/>
      <c r="G22" s="38"/>
      <c r="H22" s="134"/>
      <c r="I22" s="38"/>
      <c r="J22" s="134"/>
      <c r="K22" s="38"/>
      <c r="L22" s="134"/>
      <c r="M22" s="38"/>
      <c r="N22" s="134"/>
      <c r="O22" s="38"/>
      <c r="P22" s="134"/>
      <c r="Q22" s="38"/>
      <c r="R22" s="134"/>
      <c r="S22" s="38"/>
      <c r="T22" s="134"/>
      <c r="U22" s="38"/>
      <c r="V22" s="134"/>
      <c r="W22" s="38"/>
      <c r="X22" s="134"/>
      <c r="Y22" s="127" t="str">
        <f t="shared" si="0"/>
        <v/>
      </c>
      <c r="Z22" s="125" t="str">
        <f t="shared" si="1"/>
        <v/>
      </c>
      <c r="AA22" s="125" t="str">
        <f t="shared" si="2"/>
        <v/>
      </c>
      <c r="AB22" s="127" t="str">
        <f t="shared" si="3"/>
        <v/>
      </c>
      <c r="AC22" s="125" t="str">
        <f t="shared" si="4"/>
        <v/>
      </c>
      <c r="AD22" s="125" t="str">
        <f t="shared" si="5"/>
        <v/>
      </c>
      <c r="AE22" s="127" t="str">
        <f t="shared" si="6"/>
        <v/>
      </c>
      <c r="AF22" s="125" t="str">
        <f t="shared" si="7"/>
        <v/>
      </c>
      <c r="AG22" s="125" t="str">
        <f t="shared" si="8"/>
        <v/>
      </c>
      <c r="AH22" s="146"/>
      <c r="AI22" s="146"/>
      <c r="AJ22" s="127" t="str">
        <f t="shared" si="9"/>
        <v/>
      </c>
      <c r="AK22" s="125" t="str">
        <f t="shared" si="10"/>
        <v/>
      </c>
      <c r="AL22" s="125" t="str">
        <f t="shared" si="11"/>
        <v/>
      </c>
      <c r="AM22" s="127" t="str">
        <f t="shared" si="12"/>
        <v/>
      </c>
      <c r="AN22" s="125" t="str">
        <f t="shared" si="13"/>
        <v/>
      </c>
      <c r="AO22" s="125" t="str">
        <f t="shared" si="14"/>
        <v/>
      </c>
      <c r="AP22" s="127" t="str">
        <f t="shared" si="15"/>
        <v/>
      </c>
      <c r="AQ22" s="125" t="str">
        <f t="shared" si="16"/>
        <v/>
      </c>
      <c r="AR22" s="125" t="str">
        <f t="shared" si="17"/>
        <v/>
      </c>
      <c r="AS22" s="146"/>
      <c r="AT22" s="146"/>
    </row>
    <row r="23" spans="1:46" ht="45" customHeight="1">
      <c r="A23" s="131">
        <f>'MAKLUMAT MURID'!A28</f>
        <v>16</v>
      </c>
      <c r="B23" s="225">
        <f>VLOOKUP(A23,'MAKLUMAT MURID'!$A$13:$I$52,2,FALSE)</f>
        <v>0</v>
      </c>
      <c r="C23" s="131" t="str">
        <f>VLOOKUP(A23,'MAKLUMAT MURID'!$A$13:$I$52,6,FALSE)</f>
        <v/>
      </c>
      <c r="D23" s="131">
        <f>VLOOKUP(A23,'MAKLUMAT MURID'!$A$13:$I$52,5,FALSE)</f>
        <v>0</v>
      </c>
      <c r="E23" s="38"/>
      <c r="F23" s="134"/>
      <c r="G23" s="38"/>
      <c r="H23" s="134"/>
      <c r="I23" s="38"/>
      <c r="J23" s="134"/>
      <c r="K23" s="38"/>
      <c r="L23" s="134"/>
      <c r="M23" s="38"/>
      <c r="N23" s="134"/>
      <c r="O23" s="38"/>
      <c r="P23" s="134"/>
      <c r="Q23" s="38"/>
      <c r="R23" s="134"/>
      <c r="S23" s="38"/>
      <c r="T23" s="134"/>
      <c r="U23" s="38"/>
      <c r="V23" s="134"/>
      <c r="W23" s="38"/>
      <c r="X23" s="134"/>
      <c r="Y23" s="127" t="str">
        <f t="shared" si="0"/>
        <v/>
      </c>
      <c r="Z23" s="125" t="str">
        <f t="shared" si="1"/>
        <v/>
      </c>
      <c r="AA23" s="125" t="str">
        <f t="shared" si="2"/>
        <v/>
      </c>
      <c r="AB23" s="127" t="str">
        <f t="shared" si="3"/>
        <v/>
      </c>
      <c r="AC23" s="125" t="str">
        <f t="shared" si="4"/>
        <v/>
      </c>
      <c r="AD23" s="125" t="str">
        <f t="shared" si="5"/>
        <v/>
      </c>
      <c r="AE23" s="127" t="str">
        <f t="shared" si="6"/>
        <v/>
      </c>
      <c r="AF23" s="125" t="str">
        <f t="shared" si="7"/>
        <v/>
      </c>
      <c r="AG23" s="125" t="str">
        <f t="shared" si="8"/>
        <v/>
      </c>
      <c r="AH23" s="146"/>
      <c r="AI23" s="146"/>
      <c r="AJ23" s="127" t="str">
        <f t="shared" si="9"/>
        <v/>
      </c>
      <c r="AK23" s="125" t="str">
        <f t="shared" si="10"/>
        <v/>
      </c>
      <c r="AL23" s="125" t="str">
        <f t="shared" si="11"/>
        <v/>
      </c>
      <c r="AM23" s="127" t="str">
        <f t="shared" si="12"/>
        <v/>
      </c>
      <c r="AN23" s="125" t="str">
        <f t="shared" si="13"/>
        <v/>
      </c>
      <c r="AO23" s="125" t="str">
        <f t="shared" si="14"/>
        <v/>
      </c>
      <c r="AP23" s="127" t="str">
        <f t="shared" si="15"/>
        <v/>
      </c>
      <c r="AQ23" s="125" t="str">
        <f t="shared" si="16"/>
        <v/>
      </c>
      <c r="AR23" s="125" t="str">
        <f t="shared" si="17"/>
        <v/>
      </c>
      <c r="AS23" s="146"/>
      <c r="AT23" s="146"/>
    </row>
    <row r="24" spans="1:46" ht="45" customHeight="1">
      <c r="A24" s="131">
        <f>'MAKLUMAT MURID'!A29</f>
        <v>17</v>
      </c>
      <c r="B24" s="225">
        <f>VLOOKUP(A24,'MAKLUMAT MURID'!$A$13:$I$52,2,FALSE)</f>
        <v>0</v>
      </c>
      <c r="C24" s="131" t="str">
        <f>VLOOKUP(A24,'MAKLUMAT MURID'!$A$13:$I$52,6,FALSE)</f>
        <v/>
      </c>
      <c r="D24" s="131">
        <f>VLOOKUP(A24,'MAKLUMAT MURID'!$A$13:$I$52,5,FALSE)</f>
        <v>0</v>
      </c>
      <c r="E24" s="38"/>
      <c r="F24" s="134"/>
      <c r="G24" s="38"/>
      <c r="H24" s="134"/>
      <c r="I24" s="38"/>
      <c r="J24" s="134"/>
      <c r="K24" s="38"/>
      <c r="L24" s="134"/>
      <c r="M24" s="38"/>
      <c r="N24" s="134"/>
      <c r="O24" s="38"/>
      <c r="P24" s="134"/>
      <c r="Q24" s="38"/>
      <c r="R24" s="134"/>
      <c r="S24" s="38"/>
      <c r="T24" s="134"/>
      <c r="U24" s="38"/>
      <c r="V24" s="134"/>
      <c r="W24" s="38"/>
      <c r="X24" s="134"/>
      <c r="Y24" s="127" t="str">
        <f t="shared" si="0"/>
        <v/>
      </c>
      <c r="Z24" s="125" t="str">
        <f t="shared" si="1"/>
        <v/>
      </c>
      <c r="AA24" s="125" t="str">
        <f t="shared" si="2"/>
        <v/>
      </c>
      <c r="AB24" s="127" t="str">
        <f t="shared" si="3"/>
        <v/>
      </c>
      <c r="AC24" s="125" t="str">
        <f t="shared" si="4"/>
        <v/>
      </c>
      <c r="AD24" s="125" t="str">
        <f t="shared" si="5"/>
        <v/>
      </c>
      <c r="AE24" s="127" t="str">
        <f t="shared" si="6"/>
        <v/>
      </c>
      <c r="AF24" s="125" t="str">
        <f t="shared" si="7"/>
        <v/>
      </c>
      <c r="AG24" s="125" t="str">
        <f t="shared" si="8"/>
        <v/>
      </c>
      <c r="AH24" s="146"/>
      <c r="AI24" s="146"/>
      <c r="AJ24" s="127" t="str">
        <f t="shared" si="9"/>
        <v/>
      </c>
      <c r="AK24" s="125" t="str">
        <f t="shared" si="10"/>
        <v/>
      </c>
      <c r="AL24" s="125" t="str">
        <f t="shared" si="11"/>
        <v/>
      </c>
      <c r="AM24" s="127" t="str">
        <f t="shared" si="12"/>
        <v/>
      </c>
      <c r="AN24" s="125" t="str">
        <f t="shared" si="13"/>
        <v/>
      </c>
      <c r="AO24" s="125" t="str">
        <f t="shared" si="14"/>
        <v/>
      </c>
      <c r="AP24" s="127" t="str">
        <f t="shared" si="15"/>
        <v/>
      </c>
      <c r="AQ24" s="125" t="str">
        <f t="shared" si="16"/>
        <v/>
      </c>
      <c r="AR24" s="125" t="str">
        <f t="shared" si="17"/>
        <v/>
      </c>
      <c r="AS24" s="146"/>
      <c r="AT24" s="146"/>
    </row>
    <row r="25" spans="1:46" ht="45" customHeight="1">
      <c r="A25" s="131">
        <f>'MAKLUMAT MURID'!A30</f>
        <v>18</v>
      </c>
      <c r="B25" s="225">
        <f>VLOOKUP(A25,'MAKLUMAT MURID'!$A$13:$I$52,2,FALSE)</f>
        <v>0</v>
      </c>
      <c r="C25" s="131" t="str">
        <f>VLOOKUP(A25,'MAKLUMAT MURID'!$A$13:$I$52,6,FALSE)</f>
        <v/>
      </c>
      <c r="D25" s="131">
        <f>VLOOKUP(A25,'MAKLUMAT MURID'!$A$13:$I$52,5,FALSE)</f>
        <v>0</v>
      </c>
      <c r="E25" s="38"/>
      <c r="F25" s="134"/>
      <c r="G25" s="38"/>
      <c r="H25" s="134"/>
      <c r="I25" s="38"/>
      <c r="J25" s="134"/>
      <c r="K25" s="38"/>
      <c r="L25" s="134"/>
      <c r="M25" s="38"/>
      <c r="N25" s="134"/>
      <c r="O25" s="38"/>
      <c r="P25" s="134"/>
      <c r="Q25" s="38"/>
      <c r="R25" s="134"/>
      <c r="S25" s="38"/>
      <c r="T25" s="134"/>
      <c r="U25" s="38"/>
      <c r="V25" s="134"/>
      <c r="W25" s="38"/>
      <c r="X25" s="134"/>
      <c r="Y25" s="127" t="str">
        <f t="shared" si="0"/>
        <v/>
      </c>
      <c r="Z25" s="125" t="str">
        <f t="shared" si="1"/>
        <v/>
      </c>
      <c r="AA25" s="125" t="str">
        <f t="shared" si="2"/>
        <v/>
      </c>
      <c r="AB25" s="127" t="str">
        <f t="shared" si="3"/>
        <v/>
      </c>
      <c r="AC25" s="125" t="str">
        <f t="shared" si="4"/>
        <v/>
      </c>
      <c r="AD25" s="125" t="str">
        <f t="shared" si="5"/>
        <v/>
      </c>
      <c r="AE25" s="127" t="str">
        <f t="shared" si="6"/>
        <v/>
      </c>
      <c r="AF25" s="125" t="str">
        <f t="shared" si="7"/>
        <v/>
      </c>
      <c r="AG25" s="125" t="str">
        <f t="shared" si="8"/>
        <v/>
      </c>
      <c r="AH25" s="146"/>
      <c r="AI25" s="146"/>
      <c r="AJ25" s="127" t="str">
        <f t="shared" si="9"/>
        <v/>
      </c>
      <c r="AK25" s="125" t="str">
        <f t="shared" si="10"/>
        <v/>
      </c>
      <c r="AL25" s="125" t="str">
        <f t="shared" si="11"/>
        <v/>
      </c>
      <c r="AM25" s="127" t="str">
        <f t="shared" si="12"/>
        <v/>
      </c>
      <c r="AN25" s="125" t="str">
        <f t="shared" si="13"/>
        <v/>
      </c>
      <c r="AO25" s="125" t="str">
        <f t="shared" si="14"/>
        <v/>
      </c>
      <c r="AP25" s="127" t="str">
        <f t="shared" si="15"/>
        <v/>
      </c>
      <c r="AQ25" s="125" t="str">
        <f t="shared" si="16"/>
        <v/>
      </c>
      <c r="AR25" s="125" t="str">
        <f t="shared" si="17"/>
        <v/>
      </c>
      <c r="AS25" s="146"/>
      <c r="AT25" s="146"/>
    </row>
    <row r="26" spans="1:46" ht="45" customHeight="1">
      <c r="A26" s="131">
        <f>'MAKLUMAT MURID'!A31</f>
        <v>19</v>
      </c>
      <c r="B26" s="225">
        <f>VLOOKUP(A26,'MAKLUMAT MURID'!$A$13:$I$52,2,FALSE)</f>
        <v>0</v>
      </c>
      <c r="C26" s="131" t="str">
        <f>VLOOKUP(A26,'MAKLUMAT MURID'!$A$13:$I$52,6,FALSE)</f>
        <v/>
      </c>
      <c r="D26" s="131">
        <f>VLOOKUP(A26,'MAKLUMAT MURID'!$A$13:$I$52,5,FALSE)</f>
        <v>0</v>
      </c>
      <c r="E26" s="38"/>
      <c r="F26" s="134"/>
      <c r="G26" s="38"/>
      <c r="H26" s="134"/>
      <c r="I26" s="38"/>
      <c r="J26" s="134"/>
      <c r="K26" s="38"/>
      <c r="L26" s="134"/>
      <c r="M26" s="38"/>
      <c r="N26" s="134"/>
      <c r="O26" s="38"/>
      <c r="P26" s="134"/>
      <c r="Q26" s="38"/>
      <c r="R26" s="134"/>
      <c r="S26" s="38"/>
      <c r="T26" s="134"/>
      <c r="U26" s="38"/>
      <c r="V26" s="134"/>
      <c r="W26" s="38"/>
      <c r="X26" s="134"/>
      <c r="Y26" s="127" t="str">
        <f t="shared" si="0"/>
        <v/>
      </c>
      <c r="Z26" s="125" t="str">
        <f t="shared" si="1"/>
        <v/>
      </c>
      <c r="AA26" s="125" t="str">
        <f t="shared" si="2"/>
        <v/>
      </c>
      <c r="AB26" s="127" t="str">
        <f t="shared" si="3"/>
        <v/>
      </c>
      <c r="AC26" s="125" t="str">
        <f t="shared" si="4"/>
        <v/>
      </c>
      <c r="AD26" s="125" t="str">
        <f t="shared" si="5"/>
        <v/>
      </c>
      <c r="AE26" s="127" t="str">
        <f t="shared" si="6"/>
        <v/>
      </c>
      <c r="AF26" s="125" t="str">
        <f t="shared" si="7"/>
        <v/>
      </c>
      <c r="AG26" s="125" t="str">
        <f t="shared" si="8"/>
        <v/>
      </c>
      <c r="AH26" s="146"/>
      <c r="AI26" s="146"/>
      <c r="AJ26" s="127" t="str">
        <f t="shared" si="9"/>
        <v/>
      </c>
      <c r="AK26" s="125" t="str">
        <f t="shared" si="10"/>
        <v/>
      </c>
      <c r="AL26" s="125" t="str">
        <f t="shared" si="11"/>
        <v/>
      </c>
      <c r="AM26" s="127" t="str">
        <f t="shared" si="12"/>
        <v/>
      </c>
      <c r="AN26" s="125" t="str">
        <f t="shared" si="13"/>
        <v/>
      </c>
      <c r="AO26" s="125" t="str">
        <f t="shared" si="14"/>
        <v/>
      </c>
      <c r="AP26" s="127" t="str">
        <f t="shared" si="15"/>
        <v/>
      </c>
      <c r="AQ26" s="125" t="str">
        <f t="shared" si="16"/>
        <v/>
      </c>
      <c r="AR26" s="125" t="str">
        <f t="shared" si="17"/>
        <v/>
      </c>
      <c r="AS26" s="146"/>
      <c r="AT26" s="146"/>
    </row>
    <row r="27" spans="1:46" ht="45" customHeight="1">
      <c r="A27" s="131">
        <f>'MAKLUMAT MURID'!A32</f>
        <v>20</v>
      </c>
      <c r="B27" s="225">
        <f>VLOOKUP(A27,'MAKLUMAT MURID'!$A$13:$I$52,2,FALSE)</f>
        <v>0</v>
      </c>
      <c r="C27" s="131" t="str">
        <f>VLOOKUP(A27,'MAKLUMAT MURID'!$A$13:$I$52,6,FALSE)</f>
        <v/>
      </c>
      <c r="D27" s="131">
        <f>VLOOKUP(A27,'MAKLUMAT MURID'!$A$13:$I$52,5,FALSE)</f>
        <v>0</v>
      </c>
      <c r="E27" s="38"/>
      <c r="F27" s="134"/>
      <c r="G27" s="38"/>
      <c r="H27" s="134"/>
      <c r="I27" s="38"/>
      <c r="J27" s="134"/>
      <c r="K27" s="38"/>
      <c r="L27" s="134"/>
      <c r="M27" s="38"/>
      <c r="N27" s="134"/>
      <c r="O27" s="38"/>
      <c r="P27" s="134"/>
      <c r="Q27" s="38"/>
      <c r="R27" s="134"/>
      <c r="S27" s="38"/>
      <c r="T27" s="134"/>
      <c r="U27" s="38"/>
      <c r="V27" s="134"/>
      <c r="W27" s="38"/>
      <c r="X27" s="134"/>
      <c r="Y27" s="127" t="str">
        <f t="shared" si="0"/>
        <v/>
      </c>
      <c r="Z27" s="125" t="str">
        <f t="shared" si="1"/>
        <v/>
      </c>
      <c r="AA27" s="125" t="str">
        <f t="shared" si="2"/>
        <v/>
      </c>
      <c r="AB27" s="127" t="str">
        <f t="shared" si="3"/>
        <v/>
      </c>
      <c r="AC27" s="125" t="str">
        <f t="shared" si="4"/>
        <v/>
      </c>
      <c r="AD27" s="125" t="str">
        <f t="shared" si="5"/>
        <v/>
      </c>
      <c r="AE27" s="127" t="str">
        <f t="shared" si="6"/>
        <v/>
      </c>
      <c r="AF27" s="125" t="str">
        <f t="shared" si="7"/>
        <v/>
      </c>
      <c r="AG27" s="125" t="str">
        <f t="shared" si="8"/>
        <v/>
      </c>
      <c r="AH27" s="146"/>
      <c r="AI27" s="146"/>
      <c r="AJ27" s="127" t="str">
        <f t="shared" si="9"/>
        <v/>
      </c>
      <c r="AK27" s="125" t="str">
        <f t="shared" si="10"/>
        <v/>
      </c>
      <c r="AL27" s="125" t="str">
        <f t="shared" si="11"/>
        <v/>
      </c>
      <c r="AM27" s="127" t="str">
        <f t="shared" si="12"/>
        <v/>
      </c>
      <c r="AN27" s="125" t="str">
        <f t="shared" si="13"/>
        <v/>
      </c>
      <c r="AO27" s="125" t="str">
        <f t="shared" si="14"/>
        <v/>
      </c>
      <c r="AP27" s="127" t="str">
        <f t="shared" si="15"/>
        <v/>
      </c>
      <c r="AQ27" s="125" t="str">
        <f t="shared" si="16"/>
        <v/>
      </c>
      <c r="AR27" s="125" t="str">
        <f t="shared" si="17"/>
        <v/>
      </c>
      <c r="AS27" s="146"/>
      <c r="AT27" s="146"/>
    </row>
    <row r="28" spans="1:46" ht="45" customHeight="1">
      <c r="A28" s="131">
        <f>'MAKLUMAT MURID'!A33</f>
        <v>21</v>
      </c>
      <c r="B28" s="225">
        <f>VLOOKUP(A28,'MAKLUMAT MURID'!$A$13:$I$52,2,FALSE)</f>
        <v>0</v>
      </c>
      <c r="C28" s="131" t="str">
        <f>VLOOKUP(A28,'MAKLUMAT MURID'!$A$13:$I$52,6,FALSE)</f>
        <v/>
      </c>
      <c r="D28" s="131">
        <f>VLOOKUP(A28,'MAKLUMAT MURID'!$A$13:$I$52,5,FALSE)</f>
        <v>0</v>
      </c>
      <c r="E28" s="38"/>
      <c r="F28" s="134"/>
      <c r="G28" s="38"/>
      <c r="H28" s="134"/>
      <c r="I28" s="38"/>
      <c r="J28" s="134"/>
      <c r="K28" s="38"/>
      <c r="L28" s="134"/>
      <c r="M28" s="38"/>
      <c r="N28" s="134"/>
      <c r="O28" s="38"/>
      <c r="P28" s="134"/>
      <c r="Q28" s="38"/>
      <c r="R28" s="134"/>
      <c r="S28" s="38"/>
      <c r="T28" s="134"/>
      <c r="U28" s="38"/>
      <c r="V28" s="134"/>
      <c r="W28" s="38"/>
      <c r="X28" s="134"/>
      <c r="Y28" s="127" t="str">
        <f t="shared" si="0"/>
        <v/>
      </c>
      <c r="Z28" s="125" t="str">
        <f t="shared" si="1"/>
        <v/>
      </c>
      <c r="AA28" s="125" t="str">
        <f t="shared" si="2"/>
        <v/>
      </c>
      <c r="AB28" s="127" t="str">
        <f t="shared" si="3"/>
        <v/>
      </c>
      <c r="AC28" s="125" t="str">
        <f t="shared" si="4"/>
        <v/>
      </c>
      <c r="AD28" s="125" t="str">
        <f t="shared" si="5"/>
        <v/>
      </c>
      <c r="AE28" s="127" t="str">
        <f t="shared" si="6"/>
        <v/>
      </c>
      <c r="AF28" s="125" t="str">
        <f t="shared" si="7"/>
        <v/>
      </c>
      <c r="AG28" s="125" t="str">
        <f t="shared" si="8"/>
        <v/>
      </c>
      <c r="AH28" s="146"/>
      <c r="AI28" s="146"/>
      <c r="AJ28" s="127" t="str">
        <f t="shared" si="9"/>
        <v/>
      </c>
      <c r="AK28" s="125" t="str">
        <f t="shared" si="10"/>
        <v/>
      </c>
      <c r="AL28" s="125" t="str">
        <f t="shared" si="11"/>
        <v/>
      </c>
      <c r="AM28" s="127" t="str">
        <f t="shared" si="12"/>
        <v/>
      </c>
      <c r="AN28" s="125" t="str">
        <f t="shared" si="13"/>
        <v/>
      </c>
      <c r="AO28" s="125" t="str">
        <f t="shared" si="14"/>
        <v/>
      </c>
      <c r="AP28" s="127" t="str">
        <f t="shared" si="15"/>
        <v/>
      </c>
      <c r="AQ28" s="125" t="str">
        <f t="shared" si="16"/>
        <v/>
      </c>
      <c r="AR28" s="125" t="str">
        <f t="shared" si="17"/>
        <v/>
      </c>
      <c r="AS28" s="146"/>
      <c r="AT28" s="146"/>
    </row>
    <row r="29" spans="1:46" ht="45" customHeight="1">
      <c r="A29" s="131">
        <f>'MAKLUMAT MURID'!A34</f>
        <v>22</v>
      </c>
      <c r="B29" s="225">
        <f>VLOOKUP(A29,'MAKLUMAT MURID'!$A$13:$I$52,2,FALSE)</f>
        <v>0</v>
      </c>
      <c r="C29" s="131" t="str">
        <f>VLOOKUP(A29,'MAKLUMAT MURID'!$A$13:$I$52,6,FALSE)</f>
        <v/>
      </c>
      <c r="D29" s="131">
        <f>VLOOKUP(A29,'MAKLUMAT MURID'!$A$13:$I$52,5,FALSE)</f>
        <v>0</v>
      </c>
      <c r="E29" s="38"/>
      <c r="F29" s="134"/>
      <c r="G29" s="38"/>
      <c r="H29" s="134"/>
      <c r="I29" s="38"/>
      <c r="J29" s="134"/>
      <c r="K29" s="38"/>
      <c r="L29" s="134"/>
      <c r="M29" s="38"/>
      <c r="N29" s="134"/>
      <c r="O29" s="38"/>
      <c r="P29" s="134"/>
      <c r="Q29" s="38"/>
      <c r="R29" s="134"/>
      <c r="S29" s="38"/>
      <c r="T29" s="134"/>
      <c r="U29" s="38"/>
      <c r="V29" s="134"/>
      <c r="W29" s="38"/>
      <c r="X29" s="134"/>
      <c r="Y29" s="127" t="str">
        <f t="shared" si="0"/>
        <v/>
      </c>
      <c r="Z29" s="125" t="str">
        <f t="shared" si="1"/>
        <v/>
      </c>
      <c r="AA29" s="125" t="str">
        <f t="shared" si="2"/>
        <v/>
      </c>
      <c r="AB29" s="127" t="str">
        <f t="shared" si="3"/>
        <v/>
      </c>
      <c r="AC29" s="125" t="str">
        <f t="shared" si="4"/>
        <v/>
      </c>
      <c r="AD29" s="125" t="str">
        <f t="shared" si="5"/>
        <v/>
      </c>
      <c r="AE29" s="127" t="str">
        <f t="shared" si="6"/>
        <v/>
      </c>
      <c r="AF29" s="125" t="str">
        <f t="shared" si="7"/>
        <v/>
      </c>
      <c r="AG29" s="125" t="str">
        <f t="shared" si="8"/>
        <v/>
      </c>
      <c r="AH29" s="146"/>
      <c r="AI29" s="146"/>
      <c r="AJ29" s="127" t="str">
        <f t="shared" si="9"/>
        <v/>
      </c>
      <c r="AK29" s="125" t="str">
        <f t="shared" si="10"/>
        <v/>
      </c>
      <c r="AL29" s="125" t="str">
        <f t="shared" si="11"/>
        <v/>
      </c>
      <c r="AM29" s="127" t="str">
        <f t="shared" si="12"/>
        <v/>
      </c>
      <c r="AN29" s="125" t="str">
        <f t="shared" si="13"/>
        <v/>
      </c>
      <c r="AO29" s="125" t="str">
        <f t="shared" si="14"/>
        <v/>
      </c>
      <c r="AP29" s="127" t="str">
        <f t="shared" si="15"/>
        <v/>
      </c>
      <c r="AQ29" s="125" t="str">
        <f t="shared" si="16"/>
        <v/>
      </c>
      <c r="AR29" s="125" t="str">
        <f t="shared" si="17"/>
        <v/>
      </c>
      <c r="AS29" s="146"/>
      <c r="AT29" s="146"/>
    </row>
    <row r="30" spans="1:46" ht="45" customHeight="1">
      <c r="A30" s="131">
        <f>'MAKLUMAT MURID'!A35</f>
        <v>23</v>
      </c>
      <c r="B30" s="225">
        <f>VLOOKUP(A30,'MAKLUMAT MURID'!$A$13:$I$52,2,FALSE)</f>
        <v>0</v>
      </c>
      <c r="C30" s="131" t="str">
        <f>VLOOKUP(A30,'MAKLUMAT MURID'!$A$13:$I$52,6,FALSE)</f>
        <v/>
      </c>
      <c r="D30" s="131">
        <f>VLOOKUP(A30,'MAKLUMAT MURID'!$A$13:$I$52,5,FALSE)</f>
        <v>0</v>
      </c>
      <c r="E30" s="38"/>
      <c r="F30" s="134"/>
      <c r="G30" s="38"/>
      <c r="H30" s="134"/>
      <c r="I30" s="38"/>
      <c r="J30" s="134"/>
      <c r="K30" s="38"/>
      <c r="L30" s="134"/>
      <c r="M30" s="38"/>
      <c r="N30" s="134"/>
      <c r="O30" s="38"/>
      <c r="P30" s="134"/>
      <c r="Q30" s="38"/>
      <c r="R30" s="134"/>
      <c r="S30" s="38"/>
      <c r="T30" s="134"/>
      <c r="U30" s="38"/>
      <c r="V30" s="134"/>
      <c r="W30" s="38"/>
      <c r="X30" s="134"/>
      <c r="Y30" s="127" t="str">
        <f t="shared" si="0"/>
        <v/>
      </c>
      <c r="Z30" s="125" t="str">
        <f t="shared" si="1"/>
        <v/>
      </c>
      <c r="AA30" s="125" t="str">
        <f t="shared" si="2"/>
        <v/>
      </c>
      <c r="AB30" s="127" t="str">
        <f t="shared" si="3"/>
        <v/>
      </c>
      <c r="AC30" s="125" t="str">
        <f t="shared" si="4"/>
        <v/>
      </c>
      <c r="AD30" s="125" t="str">
        <f t="shared" si="5"/>
        <v/>
      </c>
      <c r="AE30" s="127" t="str">
        <f t="shared" si="6"/>
        <v/>
      </c>
      <c r="AF30" s="125" t="str">
        <f t="shared" si="7"/>
        <v/>
      </c>
      <c r="AG30" s="125" t="str">
        <f t="shared" si="8"/>
        <v/>
      </c>
      <c r="AH30" s="146"/>
      <c r="AI30" s="146"/>
      <c r="AJ30" s="127" t="str">
        <f t="shared" si="9"/>
        <v/>
      </c>
      <c r="AK30" s="125" t="str">
        <f t="shared" si="10"/>
        <v/>
      </c>
      <c r="AL30" s="125" t="str">
        <f t="shared" si="11"/>
        <v/>
      </c>
      <c r="AM30" s="127" t="str">
        <f t="shared" si="12"/>
        <v/>
      </c>
      <c r="AN30" s="125" t="str">
        <f t="shared" si="13"/>
        <v/>
      </c>
      <c r="AO30" s="125" t="str">
        <f t="shared" si="14"/>
        <v/>
      </c>
      <c r="AP30" s="127" t="str">
        <f t="shared" si="15"/>
        <v/>
      </c>
      <c r="AQ30" s="125" t="str">
        <f t="shared" si="16"/>
        <v/>
      </c>
      <c r="AR30" s="125" t="str">
        <f t="shared" si="17"/>
        <v/>
      </c>
      <c r="AS30" s="146"/>
      <c r="AT30" s="146"/>
    </row>
    <row r="31" spans="1:46" ht="45" customHeight="1">
      <c r="A31" s="131">
        <f>'MAKLUMAT MURID'!A36</f>
        <v>24</v>
      </c>
      <c r="B31" s="225">
        <f>VLOOKUP(A31,'MAKLUMAT MURID'!$A$13:$I$52,2,FALSE)</f>
        <v>0</v>
      </c>
      <c r="C31" s="131" t="str">
        <f>VLOOKUP(A31,'MAKLUMAT MURID'!$A$13:$I$52,6,FALSE)</f>
        <v/>
      </c>
      <c r="D31" s="131">
        <f>VLOOKUP(A31,'MAKLUMAT MURID'!$A$13:$I$52,5,FALSE)</f>
        <v>0</v>
      </c>
      <c r="E31" s="38"/>
      <c r="F31" s="134"/>
      <c r="G31" s="38"/>
      <c r="H31" s="134"/>
      <c r="I31" s="38"/>
      <c r="J31" s="134"/>
      <c r="K31" s="38"/>
      <c r="L31" s="134"/>
      <c r="M31" s="38"/>
      <c r="N31" s="134"/>
      <c r="O31" s="38"/>
      <c r="P31" s="134"/>
      <c r="Q31" s="38"/>
      <c r="R31" s="134"/>
      <c r="S31" s="38"/>
      <c r="T31" s="134"/>
      <c r="U31" s="38"/>
      <c r="V31" s="134"/>
      <c r="W31" s="38"/>
      <c r="X31" s="134"/>
      <c r="Y31" s="127" t="str">
        <f t="shared" si="0"/>
        <v/>
      </c>
      <c r="Z31" s="125" t="str">
        <f t="shared" si="1"/>
        <v/>
      </c>
      <c r="AA31" s="125" t="str">
        <f t="shared" si="2"/>
        <v/>
      </c>
      <c r="AB31" s="127" t="str">
        <f t="shared" si="3"/>
        <v/>
      </c>
      <c r="AC31" s="125" t="str">
        <f t="shared" si="4"/>
        <v/>
      </c>
      <c r="AD31" s="125" t="str">
        <f t="shared" si="5"/>
        <v/>
      </c>
      <c r="AE31" s="127" t="str">
        <f t="shared" si="6"/>
        <v/>
      </c>
      <c r="AF31" s="125" t="str">
        <f t="shared" si="7"/>
        <v/>
      </c>
      <c r="AG31" s="125" t="str">
        <f t="shared" si="8"/>
        <v/>
      </c>
      <c r="AH31" s="146"/>
      <c r="AI31" s="146"/>
      <c r="AJ31" s="127" t="str">
        <f t="shared" si="9"/>
        <v/>
      </c>
      <c r="AK31" s="125" t="str">
        <f t="shared" si="10"/>
        <v/>
      </c>
      <c r="AL31" s="125" t="str">
        <f t="shared" si="11"/>
        <v/>
      </c>
      <c r="AM31" s="127" t="str">
        <f t="shared" si="12"/>
        <v/>
      </c>
      <c r="AN31" s="125" t="str">
        <f t="shared" si="13"/>
        <v/>
      </c>
      <c r="AO31" s="125" t="str">
        <f t="shared" si="14"/>
        <v/>
      </c>
      <c r="AP31" s="127" t="str">
        <f t="shared" si="15"/>
        <v/>
      </c>
      <c r="AQ31" s="125" t="str">
        <f t="shared" si="16"/>
        <v/>
      </c>
      <c r="AR31" s="125" t="str">
        <f t="shared" si="17"/>
        <v/>
      </c>
      <c r="AS31" s="146"/>
      <c r="AT31" s="146"/>
    </row>
    <row r="32" spans="1:46" ht="45" customHeight="1">
      <c r="A32" s="131">
        <f>'MAKLUMAT MURID'!A37</f>
        <v>25</v>
      </c>
      <c r="B32" s="225">
        <f>VLOOKUP(A32,'MAKLUMAT MURID'!$A$13:$I$52,2,FALSE)</f>
        <v>0</v>
      </c>
      <c r="C32" s="131" t="str">
        <f>VLOOKUP(A32,'MAKLUMAT MURID'!$A$13:$I$52,6,FALSE)</f>
        <v/>
      </c>
      <c r="D32" s="131">
        <f>VLOOKUP(A32,'MAKLUMAT MURID'!$A$13:$I$52,5,FALSE)</f>
        <v>0</v>
      </c>
      <c r="E32" s="38"/>
      <c r="F32" s="134"/>
      <c r="G32" s="38"/>
      <c r="H32" s="134"/>
      <c r="I32" s="38"/>
      <c r="J32" s="134"/>
      <c r="K32" s="38"/>
      <c r="L32" s="134"/>
      <c r="M32" s="38"/>
      <c r="N32" s="134"/>
      <c r="O32" s="38"/>
      <c r="P32" s="134"/>
      <c r="Q32" s="38"/>
      <c r="R32" s="134"/>
      <c r="S32" s="38"/>
      <c r="T32" s="134"/>
      <c r="U32" s="38"/>
      <c r="V32" s="134"/>
      <c r="W32" s="38"/>
      <c r="X32" s="134"/>
      <c r="Y32" s="127" t="str">
        <f t="shared" si="0"/>
        <v/>
      </c>
      <c r="Z32" s="125" t="str">
        <f t="shared" si="1"/>
        <v/>
      </c>
      <c r="AA32" s="125" t="str">
        <f t="shared" si="2"/>
        <v/>
      </c>
      <c r="AB32" s="127" t="str">
        <f t="shared" si="3"/>
        <v/>
      </c>
      <c r="AC32" s="125" t="str">
        <f t="shared" si="4"/>
        <v/>
      </c>
      <c r="AD32" s="125" t="str">
        <f t="shared" si="5"/>
        <v/>
      </c>
      <c r="AE32" s="127" t="str">
        <f t="shared" si="6"/>
        <v/>
      </c>
      <c r="AF32" s="125" t="str">
        <f t="shared" si="7"/>
        <v/>
      </c>
      <c r="AG32" s="125" t="str">
        <f t="shared" si="8"/>
        <v/>
      </c>
      <c r="AH32" s="146"/>
      <c r="AI32" s="146"/>
      <c r="AJ32" s="127" t="str">
        <f t="shared" si="9"/>
        <v/>
      </c>
      <c r="AK32" s="125" t="str">
        <f t="shared" si="10"/>
        <v/>
      </c>
      <c r="AL32" s="125" t="str">
        <f t="shared" si="11"/>
        <v/>
      </c>
      <c r="AM32" s="127" t="str">
        <f t="shared" si="12"/>
        <v/>
      </c>
      <c r="AN32" s="125" t="str">
        <f t="shared" si="13"/>
        <v/>
      </c>
      <c r="AO32" s="125" t="str">
        <f t="shared" si="14"/>
        <v/>
      </c>
      <c r="AP32" s="127" t="str">
        <f t="shared" si="15"/>
        <v/>
      </c>
      <c r="AQ32" s="125" t="str">
        <f t="shared" si="16"/>
        <v/>
      </c>
      <c r="AR32" s="125" t="str">
        <f t="shared" si="17"/>
        <v/>
      </c>
      <c r="AS32" s="146"/>
      <c r="AT32" s="146"/>
    </row>
    <row r="33" spans="1:46" ht="45" customHeight="1">
      <c r="A33" s="131">
        <f>'MAKLUMAT MURID'!A38</f>
        <v>26</v>
      </c>
      <c r="B33" s="225">
        <f>VLOOKUP(A33,'MAKLUMAT MURID'!$A$13:$I$52,2,FALSE)</f>
        <v>0</v>
      </c>
      <c r="C33" s="131" t="str">
        <f>VLOOKUP(A33,'MAKLUMAT MURID'!$A$13:$I$52,6,FALSE)</f>
        <v/>
      </c>
      <c r="D33" s="131">
        <f>VLOOKUP(A33,'MAKLUMAT MURID'!$A$13:$I$52,5,FALSE)</f>
        <v>0</v>
      </c>
      <c r="E33" s="38"/>
      <c r="F33" s="134"/>
      <c r="G33" s="38"/>
      <c r="H33" s="134"/>
      <c r="I33" s="38"/>
      <c r="J33" s="134"/>
      <c r="K33" s="38"/>
      <c r="L33" s="134"/>
      <c r="M33" s="38"/>
      <c r="N33" s="134"/>
      <c r="O33" s="38"/>
      <c r="P33" s="134"/>
      <c r="Q33" s="38"/>
      <c r="R33" s="134"/>
      <c r="S33" s="38"/>
      <c r="T33" s="134"/>
      <c r="U33" s="38"/>
      <c r="V33" s="134"/>
      <c r="W33" s="38"/>
      <c r="X33" s="134"/>
      <c r="Y33" s="127" t="str">
        <f t="shared" si="0"/>
        <v/>
      </c>
      <c r="Z33" s="125" t="str">
        <f t="shared" si="1"/>
        <v/>
      </c>
      <c r="AA33" s="125" t="str">
        <f t="shared" si="2"/>
        <v/>
      </c>
      <c r="AB33" s="127" t="str">
        <f t="shared" si="3"/>
        <v/>
      </c>
      <c r="AC33" s="125" t="str">
        <f t="shared" si="4"/>
        <v/>
      </c>
      <c r="AD33" s="125" t="str">
        <f t="shared" si="5"/>
        <v/>
      </c>
      <c r="AE33" s="127" t="str">
        <f t="shared" si="6"/>
        <v/>
      </c>
      <c r="AF33" s="125" t="str">
        <f t="shared" si="7"/>
        <v/>
      </c>
      <c r="AG33" s="125" t="str">
        <f t="shared" si="8"/>
        <v/>
      </c>
      <c r="AH33" s="146"/>
      <c r="AI33" s="146"/>
      <c r="AJ33" s="127" t="str">
        <f t="shared" si="9"/>
        <v/>
      </c>
      <c r="AK33" s="125" t="str">
        <f t="shared" si="10"/>
        <v/>
      </c>
      <c r="AL33" s="125" t="str">
        <f t="shared" si="11"/>
        <v/>
      </c>
      <c r="AM33" s="127" t="str">
        <f t="shared" si="12"/>
        <v/>
      </c>
      <c r="AN33" s="125" t="str">
        <f t="shared" si="13"/>
        <v/>
      </c>
      <c r="AO33" s="125" t="str">
        <f t="shared" si="14"/>
        <v/>
      </c>
      <c r="AP33" s="127" t="str">
        <f t="shared" si="15"/>
        <v/>
      </c>
      <c r="AQ33" s="125" t="str">
        <f t="shared" si="16"/>
        <v/>
      </c>
      <c r="AR33" s="125" t="str">
        <f t="shared" si="17"/>
        <v/>
      </c>
      <c r="AS33" s="146"/>
      <c r="AT33" s="146"/>
    </row>
    <row r="34" spans="1:46" ht="45" customHeight="1">
      <c r="A34" s="131">
        <f>'MAKLUMAT MURID'!A39</f>
        <v>27</v>
      </c>
      <c r="B34" s="225">
        <f>VLOOKUP(A34,'MAKLUMAT MURID'!$A$13:$I$52,2,FALSE)</f>
        <v>0</v>
      </c>
      <c r="C34" s="131" t="str">
        <f>VLOOKUP(A34,'MAKLUMAT MURID'!$A$13:$I$52,6,FALSE)</f>
        <v/>
      </c>
      <c r="D34" s="131">
        <f>VLOOKUP(A34,'MAKLUMAT MURID'!$A$13:$I$52,5,FALSE)</f>
        <v>0</v>
      </c>
      <c r="E34" s="38"/>
      <c r="F34" s="134"/>
      <c r="G34" s="38"/>
      <c r="H34" s="134"/>
      <c r="I34" s="38"/>
      <c r="J34" s="134"/>
      <c r="K34" s="38"/>
      <c r="L34" s="134"/>
      <c r="M34" s="38"/>
      <c r="N34" s="134"/>
      <c r="O34" s="38"/>
      <c r="P34" s="134"/>
      <c r="Q34" s="38"/>
      <c r="R34" s="134"/>
      <c r="S34" s="38"/>
      <c r="T34" s="134"/>
      <c r="U34" s="38"/>
      <c r="V34" s="134"/>
      <c r="W34" s="38"/>
      <c r="X34" s="134"/>
      <c r="Y34" s="127" t="str">
        <f t="shared" si="0"/>
        <v/>
      </c>
      <c r="Z34" s="125" t="str">
        <f t="shared" si="1"/>
        <v/>
      </c>
      <c r="AA34" s="125" t="str">
        <f t="shared" si="2"/>
        <v/>
      </c>
      <c r="AB34" s="127" t="str">
        <f t="shared" si="3"/>
        <v/>
      </c>
      <c r="AC34" s="125" t="str">
        <f t="shared" si="4"/>
        <v/>
      </c>
      <c r="AD34" s="125" t="str">
        <f t="shared" si="5"/>
        <v/>
      </c>
      <c r="AE34" s="127" t="str">
        <f t="shared" si="6"/>
        <v/>
      </c>
      <c r="AF34" s="125" t="str">
        <f t="shared" si="7"/>
        <v/>
      </c>
      <c r="AG34" s="125" t="str">
        <f t="shared" si="8"/>
        <v/>
      </c>
      <c r="AH34" s="146"/>
      <c r="AI34" s="146"/>
      <c r="AJ34" s="127" t="str">
        <f t="shared" si="9"/>
        <v/>
      </c>
      <c r="AK34" s="125" t="str">
        <f t="shared" ref="AK34:AK44" si="18">IF($C34=AK$6,IF(SUM(G34,K34)=0,"",IF(AND(AVERAGE(G34,K34)&gt;=1,AVERAGE(G34,K34)&lt;=1.6),1,IF(AND(AVERAGE(G34,K34)&gt;1.6,AVERAGE(G34,K34)&lt;=2.6),2,IF(AND(AVERAGE(G34,K34)&gt;2.6,AVERAGE(G34,K34)&lt;=3),3)))),"")</f>
        <v/>
      </c>
      <c r="AL34" s="125" t="str">
        <f t="shared" ref="AL34:AL44" si="19">IF($C34=AL$6,IF(SUM(G34,K34)=0,"",IF(AND(AVERAGE(G34,K34)&gt;=1,AVERAGE(G34,K34)&lt;=1.6),1,IF(AND(AVERAGE(G34,K34)&gt;1.6,AVERAGE(G34,K34)&lt;=2.6),2,IF(AND(AVERAGE(G34,K34)&gt;2.6,AVERAGE(G34,K34)&lt;=3),3)))),"")</f>
        <v/>
      </c>
      <c r="AM34" s="127" t="str">
        <f t="shared" si="12"/>
        <v/>
      </c>
      <c r="AN34" s="125" t="str">
        <f t="shared" si="13"/>
        <v/>
      </c>
      <c r="AO34" s="125" t="str">
        <f t="shared" si="14"/>
        <v/>
      </c>
      <c r="AP34" s="127" t="str">
        <f t="shared" si="15"/>
        <v/>
      </c>
      <c r="AQ34" s="125" t="str">
        <f t="shared" si="16"/>
        <v/>
      </c>
      <c r="AR34" s="125" t="str">
        <f t="shared" si="17"/>
        <v/>
      </c>
      <c r="AS34" s="146"/>
      <c r="AT34" s="146"/>
    </row>
    <row r="35" spans="1:46" ht="45" customHeight="1">
      <c r="A35" s="131">
        <f>'MAKLUMAT MURID'!A40</f>
        <v>28</v>
      </c>
      <c r="B35" s="225">
        <f>VLOOKUP(A35,'MAKLUMAT MURID'!$A$13:$I$52,2,FALSE)</f>
        <v>0</v>
      </c>
      <c r="C35" s="131" t="str">
        <f>VLOOKUP(A35,'MAKLUMAT MURID'!$A$13:$I$52,6,FALSE)</f>
        <v/>
      </c>
      <c r="D35" s="131">
        <f>VLOOKUP(A35,'MAKLUMAT MURID'!$A$13:$I$52,5,FALSE)</f>
        <v>0</v>
      </c>
      <c r="E35" s="38"/>
      <c r="F35" s="134"/>
      <c r="G35" s="38"/>
      <c r="H35" s="134"/>
      <c r="I35" s="38"/>
      <c r="J35" s="134"/>
      <c r="K35" s="38"/>
      <c r="L35" s="134"/>
      <c r="M35" s="38"/>
      <c r="N35" s="134"/>
      <c r="O35" s="38"/>
      <c r="P35" s="134"/>
      <c r="Q35" s="38"/>
      <c r="R35" s="134"/>
      <c r="S35" s="38"/>
      <c r="T35" s="134"/>
      <c r="U35" s="38"/>
      <c r="V35" s="134"/>
      <c r="W35" s="38"/>
      <c r="X35" s="134"/>
      <c r="Y35" s="127" t="str">
        <f t="shared" si="0"/>
        <v/>
      </c>
      <c r="Z35" s="125" t="str">
        <f t="shared" si="1"/>
        <v/>
      </c>
      <c r="AA35" s="125" t="str">
        <f t="shared" si="2"/>
        <v/>
      </c>
      <c r="AB35" s="127" t="str">
        <f t="shared" si="3"/>
        <v/>
      </c>
      <c r="AC35" s="125" t="str">
        <f t="shared" si="4"/>
        <v/>
      </c>
      <c r="AD35" s="125" t="str">
        <f t="shared" si="5"/>
        <v/>
      </c>
      <c r="AE35" s="127" t="str">
        <f t="shared" si="6"/>
        <v/>
      </c>
      <c r="AF35" s="125" t="str">
        <f t="shared" si="7"/>
        <v/>
      </c>
      <c r="AG35" s="125" t="str">
        <f t="shared" si="8"/>
        <v/>
      </c>
      <c r="AH35" s="146"/>
      <c r="AI35" s="146"/>
      <c r="AJ35" s="127" t="str">
        <f t="shared" si="9"/>
        <v/>
      </c>
      <c r="AK35" s="125" t="str">
        <f t="shared" si="18"/>
        <v/>
      </c>
      <c r="AL35" s="125" t="str">
        <f t="shared" si="19"/>
        <v/>
      </c>
      <c r="AM35" s="127" t="str">
        <f t="shared" si="12"/>
        <v/>
      </c>
      <c r="AN35" s="125" t="str">
        <f t="shared" si="13"/>
        <v/>
      </c>
      <c r="AO35" s="125" t="str">
        <f t="shared" si="14"/>
        <v/>
      </c>
      <c r="AP35" s="127" t="str">
        <f t="shared" si="15"/>
        <v/>
      </c>
      <c r="AQ35" s="125" t="str">
        <f t="shared" si="16"/>
        <v/>
      </c>
      <c r="AR35" s="125" t="str">
        <f t="shared" si="17"/>
        <v/>
      </c>
      <c r="AS35" s="146"/>
      <c r="AT35" s="146"/>
    </row>
    <row r="36" spans="1:46" ht="45" customHeight="1">
      <c r="A36" s="131">
        <f>'MAKLUMAT MURID'!A41</f>
        <v>29</v>
      </c>
      <c r="B36" s="225">
        <f>VLOOKUP(A36,'MAKLUMAT MURID'!$A$13:$I$52,2,FALSE)</f>
        <v>0</v>
      </c>
      <c r="C36" s="131" t="str">
        <f>VLOOKUP(A36,'MAKLUMAT MURID'!$A$13:$I$52,6,FALSE)</f>
        <v/>
      </c>
      <c r="D36" s="131">
        <f>VLOOKUP(A36,'MAKLUMAT MURID'!$A$13:$I$52,5,FALSE)</f>
        <v>0</v>
      </c>
      <c r="E36" s="38"/>
      <c r="F36" s="134"/>
      <c r="G36" s="38"/>
      <c r="H36" s="134"/>
      <c r="I36" s="38"/>
      <c r="J36" s="134"/>
      <c r="K36" s="38"/>
      <c r="L36" s="134"/>
      <c r="M36" s="38"/>
      <c r="N36" s="134"/>
      <c r="O36" s="38"/>
      <c r="P36" s="134"/>
      <c r="Q36" s="38"/>
      <c r="R36" s="134"/>
      <c r="S36" s="38"/>
      <c r="T36" s="134"/>
      <c r="U36" s="38"/>
      <c r="V36" s="134"/>
      <c r="W36" s="38"/>
      <c r="X36" s="134"/>
      <c r="Y36" s="127" t="str">
        <f t="shared" si="0"/>
        <v/>
      </c>
      <c r="Z36" s="125" t="str">
        <f t="shared" si="1"/>
        <v/>
      </c>
      <c r="AA36" s="125" t="str">
        <f t="shared" si="2"/>
        <v/>
      </c>
      <c r="AB36" s="127" t="str">
        <f t="shared" si="3"/>
        <v/>
      </c>
      <c r="AC36" s="125" t="str">
        <f t="shared" si="4"/>
        <v/>
      </c>
      <c r="AD36" s="125" t="str">
        <f t="shared" si="5"/>
        <v/>
      </c>
      <c r="AE36" s="127" t="str">
        <f t="shared" si="6"/>
        <v/>
      </c>
      <c r="AF36" s="125" t="str">
        <f t="shared" si="7"/>
        <v/>
      </c>
      <c r="AG36" s="125" t="str">
        <f t="shared" si="8"/>
        <v/>
      </c>
      <c r="AH36" s="146"/>
      <c r="AI36" s="146"/>
      <c r="AJ36" s="127" t="str">
        <f t="shared" si="9"/>
        <v/>
      </c>
      <c r="AK36" s="125" t="str">
        <f t="shared" si="18"/>
        <v/>
      </c>
      <c r="AL36" s="125" t="str">
        <f t="shared" si="19"/>
        <v/>
      </c>
      <c r="AM36" s="127" t="str">
        <f t="shared" si="12"/>
        <v/>
      </c>
      <c r="AN36" s="125" t="str">
        <f t="shared" si="13"/>
        <v/>
      </c>
      <c r="AO36" s="125" t="str">
        <f t="shared" si="14"/>
        <v/>
      </c>
      <c r="AP36" s="127" t="str">
        <f t="shared" si="15"/>
        <v/>
      </c>
      <c r="AQ36" s="125" t="str">
        <f t="shared" si="16"/>
        <v/>
      </c>
      <c r="AR36" s="125" t="str">
        <f t="shared" si="17"/>
        <v/>
      </c>
      <c r="AS36" s="146"/>
      <c r="AT36" s="146"/>
    </row>
    <row r="37" spans="1:46" ht="45" customHeight="1">
      <c r="A37" s="131">
        <f>'MAKLUMAT MURID'!A42</f>
        <v>30</v>
      </c>
      <c r="B37" s="225">
        <f>VLOOKUP(A37,'MAKLUMAT MURID'!$A$13:$I$52,2,FALSE)</f>
        <v>0</v>
      </c>
      <c r="C37" s="131" t="str">
        <f>VLOOKUP(A37,'MAKLUMAT MURID'!$A$13:$I$52,6,FALSE)</f>
        <v/>
      </c>
      <c r="D37" s="131">
        <f>VLOOKUP(A37,'MAKLUMAT MURID'!$A$13:$I$52,5,FALSE)</f>
        <v>0</v>
      </c>
      <c r="E37" s="38"/>
      <c r="F37" s="134"/>
      <c r="G37" s="38"/>
      <c r="H37" s="134"/>
      <c r="I37" s="38"/>
      <c r="J37" s="134"/>
      <c r="K37" s="38"/>
      <c r="L37" s="134"/>
      <c r="M37" s="38"/>
      <c r="N37" s="134"/>
      <c r="O37" s="38"/>
      <c r="P37" s="134"/>
      <c r="Q37" s="38"/>
      <c r="R37" s="134"/>
      <c r="S37" s="38"/>
      <c r="T37" s="134"/>
      <c r="U37" s="38"/>
      <c r="V37" s="134"/>
      <c r="W37" s="38"/>
      <c r="X37" s="134"/>
      <c r="Y37" s="127" t="str">
        <f t="shared" si="0"/>
        <v/>
      </c>
      <c r="Z37" s="125" t="str">
        <f t="shared" si="1"/>
        <v/>
      </c>
      <c r="AA37" s="125" t="str">
        <f t="shared" si="2"/>
        <v/>
      </c>
      <c r="AB37" s="127" t="str">
        <f t="shared" si="3"/>
        <v/>
      </c>
      <c r="AC37" s="125" t="str">
        <f t="shared" si="4"/>
        <v/>
      </c>
      <c r="AD37" s="125" t="str">
        <f t="shared" si="5"/>
        <v/>
      </c>
      <c r="AE37" s="127" t="str">
        <f t="shared" si="6"/>
        <v/>
      </c>
      <c r="AF37" s="125" t="str">
        <f t="shared" si="7"/>
        <v/>
      </c>
      <c r="AG37" s="125" t="str">
        <f t="shared" si="8"/>
        <v/>
      </c>
      <c r="AH37" s="146"/>
      <c r="AI37" s="146"/>
      <c r="AJ37" s="127" t="str">
        <f t="shared" si="9"/>
        <v/>
      </c>
      <c r="AK37" s="125" t="str">
        <f t="shared" si="18"/>
        <v/>
      </c>
      <c r="AL37" s="125" t="str">
        <f t="shared" si="19"/>
        <v/>
      </c>
      <c r="AM37" s="127" t="str">
        <f t="shared" si="12"/>
        <v/>
      </c>
      <c r="AN37" s="125" t="str">
        <f t="shared" si="13"/>
        <v/>
      </c>
      <c r="AO37" s="125" t="str">
        <f t="shared" si="14"/>
        <v/>
      </c>
      <c r="AP37" s="127" t="str">
        <f t="shared" si="15"/>
        <v/>
      </c>
      <c r="AQ37" s="125" t="str">
        <f t="shared" si="16"/>
        <v/>
      </c>
      <c r="AR37" s="125" t="str">
        <f t="shared" si="17"/>
        <v/>
      </c>
      <c r="AS37" s="146"/>
      <c r="AT37" s="146"/>
    </row>
    <row r="38" spans="1:46" ht="45" customHeight="1">
      <c r="A38" s="131">
        <f>'MAKLUMAT MURID'!A43</f>
        <v>31</v>
      </c>
      <c r="B38" s="225">
        <f>VLOOKUP(A38,'MAKLUMAT MURID'!$A$13:$I$52,2,FALSE)</f>
        <v>0</v>
      </c>
      <c r="C38" s="131" t="str">
        <f>VLOOKUP(A38,'MAKLUMAT MURID'!$A$13:$I$52,6,FALSE)</f>
        <v/>
      </c>
      <c r="D38" s="131">
        <f>VLOOKUP(A38,'MAKLUMAT MURID'!$A$13:$I$52,5,FALSE)</f>
        <v>0</v>
      </c>
      <c r="E38" s="38"/>
      <c r="F38" s="134"/>
      <c r="G38" s="38"/>
      <c r="H38" s="134"/>
      <c r="I38" s="38"/>
      <c r="J38" s="134"/>
      <c r="K38" s="38"/>
      <c r="L38" s="134"/>
      <c r="M38" s="38"/>
      <c r="N38" s="134"/>
      <c r="O38" s="38"/>
      <c r="P38" s="134"/>
      <c r="Q38" s="38"/>
      <c r="R38" s="134"/>
      <c r="S38" s="38"/>
      <c r="T38" s="134"/>
      <c r="U38" s="38"/>
      <c r="V38" s="134"/>
      <c r="W38" s="38"/>
      <c r="X38" s="134"/>
      <c r="Y38" s="127" t="str">
        <f t="shared" si="0"/>
        <v/>
      </c>
      <c r="Z38" s="125" t="str">
        <f t="shared" si="1"/>
        <v/>
      </c>
      <c r="AA38" s="125" t="str">
        <f t="shared" si="2"/>
        <v/>
      </c>
      <c r="AB38" s="127" t="str">
        <f t="shared" si="3"/>
        <v/>
      </c>
      <c r="AC38" s="125" t="str">
        <f t="shared" si="4"/>
        <v/>
      </c>
      <c r="AD38" s="125" t="str">
        <f t="shared" si="5"/>
        <v/>
      </c>
      <c r="AE38" s="127" t="str">
        <f t="shared" si="6"/>
        <v/>
      </c>
      <c r="AF38" s="125" t="str">
        <f t="shared" si="7"/>
        <v/>
      </c>
      <c r="AG38" s="125" t="str">
        <f t="shared" si="8"/>
        <v/>
      </c>
      <c r="AH38" s="146"/>
      <c r="AI38" s="146"/>
      <c r="AJ38" s="127" t="str">
        <f t="shared" si="9"/>
        <v/>
      </c>
      <c r="AK38" s="125" t="str">
        <f t="shared" si="18"/>
        <v/>
      </c>
      <c r="AL38" s="125" t="str">
        <f t="shared" si="19"/>
        <v/>
      </c>
      <c r="AM38" s="127" t="str">
        <f t="shared" si="12"/>
        <v/>
      </c>
      <c r="AN38" s="125" t="str">
        <f t="shared" si="13"/>
        <v/>
      </c>
      <c r="AO38" s="125" t="str">
        <f t="shared" si="14"/>
        <v/>
      </c>
      <c r="AP38" s="127" t="str">
        <f t="shared" si="15"/>
        <v/>
      </c>
      <c r="AQ38" s="125" t="str">
        <f t="shared" si="16"/>
        <v/>
      </c>
      <c r="AR38" s="125" t="str">
        <f t="shared" si="17"/>
        <v/>
      </c>
      <c r="AS38" s="146"/>
      <c r="AT38" s="146"/>
    </row>
    <row r="39" spans="1:46" ht="45" customHeight="1">
      <c r="A39" s="131">
        <f>'MAKLUMAT MURID'!A44</f>
        <v>32</v>
      </c>
      <c r="B39" s="225">
        <f>VLOOKUP(A39,'MAKLUMAT MURID'!$A$13:$I$52,2,FALSE)</f>
        <v>0</v>
      </c>
      <c r="C39" s="131" t="str">
        <f>VLOOKUP(A39,'MAKLUMAT MURID'!$A$13:$I$52,6,FALSE)</f>
        <v/>
      </c>
      <c r="D39" s="131">
        <f>VLOOKUP(A39,'MAKLUMAT MURID'!$A$13:$I$52,5,FALSE)</f>
        <v>0</v>
      </c>
      <c r="E39" s="38"/>
      <c r="F39" s="134"/>
      <c r="G39" s="38"/>
      <c r="H39" s="134"/>
      <c r="I39" s="38"/>
      <c r="J39" s="134"/>
      <c r="K39" s="38"/>
      <c r="L39" s="134"/>
      <c r="M39" s="38"/>
      <c r="N39" s="134"/>
      <c r="O39" s="38"/>
      <c r="P39" s="134"/>
      <c r="Q39" s="38"/>
      <c r="R39" s="134"/>
      <c r="S39" s="38"/>
      <c r="T39" s="134"/>
      <c r="U39" s="38"/>
      <c r="V39" s="134"/>
      <c r="W39" s="38"/>
      <c r="X39" s="134"/>
      <c r="Y39" s="127" t="str">
        <f t="shared" si="0"/>
        <v/>
      </c>
      <c r="Z39" s="125" t="str">
        <f t="shared" si="1"/>
        <v/>
      </c>
      <c r="AA39" s="125" t="str">
        <f t="shared" si="2"/>
        <v/>
      </c>
      <c r="AB39" s="127" t="str">
        <f t="shared" si="3"/>
        <v/>
      </c>
      <c r="AC39" s="125" t="str">
        <f t="shared" si="4"/>
        <v/>
      </c>
      <c r="AD39" s="125" t="str">
        <f t="shared" si="5"/>
        <v/>
      </c>
      <c r="AE39" s="127" t="str">
        <f t="shared" si="6"/>
        <v/>
      </c>
      <c r="AF39" s="125" t="str">
        <f t="shared" si="7"/>
        <v/>
      </c>
      <c r="AG39" s="125" t="str">
        <f t="shared" si="8"/>
        <v/>
      </c>
      <c r="AH39" s="146"/>
      <c r="AI39" s="146"/>
      <c r="AJ39" s="127" t="str">
        <f t="shared" si="9"/>
        <v/>
      </c>
      <c r="AK39" s="125" t="str">
        <f t="shared" si="18"/>
        <v/>
      </c>
      <c r="AL39" s="125" t="str">
        <f t="shared" si="19"/>
        <v/>
      </c>
      <c r="AM39" s="127" t="str">
        <f t="shared" si="12"/>
        <v/>
      </c>
      <c r="AN39" s="125" t="str">
        <f t="shared" si="13"/>
        <v/>
      </c>
      <c r="AO39" s="125" t="str">
        <f t="shared" si="14"/>
        <v/>
      </c>
      <c r="AP39" s="127" t="str">
        <f t="shared" si="15"/>
        <v/>
      </c>
      <c r="AQ39" s="125" t="str">
        <f t="shared" si="16"/>
        <v/>
      </c>
      <c r="AR39" s="125" t="str">
        <f t="shared" si="17"/>
        <v/>
      </c>
      <c r="AS39" s="146"/>
      <c r="AT39" s="146"/>
    </row>
    <row r="40" spans="1:46" ht="45" customHeight="1">
      <c r="A40" s="131">
        <f>'MAKLUMAT MURID'!A45</f>
        <v>33</v>
      </c>
      <c r="B40" s="225">
        <f>VLOOKUP(A40,'MAKLUMAT MURID'!$A$13:$I$52,2,FALSE)</f>
        <v>0</v>
      </c>
      <c r="C40" s="131" t="str">
        <f>VLOOKUP(A40,'MAKLUMAT MURID'!$A$13:$I$52,6,FALSE)</f>
        <v/>
      </c>
      <c r="D40" s="131">
        <f>VLOOKUP(A40,'MAKLUMAT MURID'!$A$13:$I$52,5,FALSE)</f>
        <v>0</v>
      </c>
      <c r="E40" s="38"/>
      <c r="F40" s="134"/>
      <c r="G40" s="38"/>
      <c r="H40" s="134"/>
      <c r="I40" s="38"/>
      <c r="J40" s="134"/>
      <c r="K40" s="38"/>
      <c r="L40" s="134"/>
      <c r="M40" s="38"/>
      <c r="N40" s="134"/>
      <c r="O40" s="38"/>
      <c r="P40" s="134"/>
      <c r="Q40" s="38"/>
      <c r="R40" s="134"/>
      <c r="S40" s="38"/>
      <c r="T40" s="134"/>
      <c r="U40" s="38"/>
      <c r="V40" s="134"/>
      <c r="W40" s="38"/>
      <c r="X40" s="134"/>
      <c r="Y40" s="127" t="str">
        <f t="shared" si="0"/>
        <v/>
      </c>
      <c r="Z40" s="125" t="str">
        <f t="shared" si="1"/>
        <v/>
      </c>
      <c r="AA40" s="125" t="str">
        <f t="shared" si="2"/>
        <v/>
      </c>
      <c r="AB40" s="127" t="str">
        <f t="shared" si="3"/>
        <v/>
      </c>
      <c r="AC40" s="125" t="str">
        <f t="shared" si="4"/>
        <v/>
      </c>
      <c r="AD40" s="125" t="str">
        <f t="shared" si="5"/>
        <v/>
      </c>
      <c r="AE40" s="127" t="str">
        <f t="shared" si="6"/>
        <v/>
      </c>
      <c r="AF40" s="125" t="str">
        <f t="shared" si="7"/>
        <v/>
      </c>
      <c r="AG40" s="125" t="str">
        <f t="shared" si="8"/>
        <v/>
      </c>
      <c r="AH40" s="146"/>
      <c r="AI40" s="146"/>
      <c r="AJ40" s="127" t="str">
        <f t="shared" si="9"/>
        <v/>
      </c>
      <c r="AK40" s="125" t="str">
        <f t="shared" si="18"/>
        <v/>
      </c>
      <c r="AL40" s="125" t="str">
        <f t="shared" si="19"/>
        <v/>
      </c>
      <c r="AM40" s="127" t="str">
        <f t="shared" si="12"/>
        <v/>
      </c>
      <c r="AN40" s="125" t="str">
        <f t="shared" si="13"/>
        <v/>
      </c>
      <c r="AO40" s="125" t="str">
        <f t="shared" si="14"/>
        <v/>
      </c>
      <c r="AP40" s="127" t="str">
        <f t="shared" si="15"/>
        <v/>
      </c>
      <c r="AQ40" s="125" t="str">
        <f t="shared" si="16"/>
        <v/>
      </c>
      <c r="AR40" s="125" t="str">
        <f t="shared" si="17"/>
        <v/>
      </c>
      <c r="AS40" s="146"/>
      <c r="AT40" s="146"/>
    </row>
    <row r="41" spans="1:46" ht="45" customHeight="1">
      <c r="A41" s="131">
        <f>'MAKLUMAT MURID'!A46</f>
        <v>34</v>
      </c>
      <c r="B41" s="225">
        <f>VLOOKUP(A41,'MAKLUMAT MURID'!$A$13:$I$52,2,FALSE)</f>
        <v>0</v>
      </c>
      <c r="C41" s="131" t="str">
        <f>VLOOKUP(A41,'MAKLUMAT MURID'!$A$13:$I$52,6,FALSE)</f>
        <v/>
      </c>
      <c r="D41" s="131">
        <f>VLOOKUP(A41,'MAKLUMAT MURID'!$A$13:$I$52,5,FALSE)</f>
        <v>0</v>
      </c>
      <c r="E41" s="38"/>
      <c r="F41" s="134"/>
      <c r="G41" s="38"/>
      <c r="H41" s="134"/>
      <c r="I41" s="38"/>
      <c r="J41" s="134"/>
      <c r="K41" s="38"/>
      <c r="L41" s="134"/>
      <c r="M41" s="38"/>
      <c r="N41" s="134"/>
      <c r="O41" s="38"/>
      <c r="P41" s="134"/>
      <c r="Q41" s="38"/>
      <c r="R41" s="134"/>
      <c r="S41" s="38"/>
      <c r="T41" s="134"/>
      <c r="U41" s="38"/>
      <c r="V41" s="134"/>
      <c r="W41" s="38"/>
      <c r="X41" s="134"/>
      <c r="Y41" s="127" t="str">
        <f t="shared" si="0"/>
        <v/>
      </c>
      <c r="Z41" s="125" t="str">
        <f t="shared" si="1"/>
        <v/>
      </c>
      <c r="AA41" s="125" t="str">
        <f t="shared" si="2"/>
        <v/>
      </c>
      <c r="AB41" s="127" t="str">
        <f t="shared" si="3"/>
        <v/>
      </c>
      <c r="AC41" s="125" t="str">
        <f t="shared" si="4"/>
        <v/>
      </c>
      <c r="AD41" s="125" t="str">
        <f t="shared" si="5"/>
        <v/>
      </c>
      <c r="AE41" s="127" t="str">
        <f t="shared" si="6"/>
        <v/>
      </c>
      <c r="AF41" s="125" t="str">
        <f t="shared" si="7"/>
        <v/>
      </c>
      <c r="AG41" s="125" t="str">
        <f t="shared" si="8"/>
        <v/>
      </c>
      <c r="AH41" s="146"/>
      <c r="AI41" s="146"/>
      <c r="AJ41" s="127" t="str">
        <f t="shared" si="9"/>
        <v/>
      </c>
      <c r="AK41" s="125" t="str">
        <f t="shared" si="18"/>
        <v/>
      </c>
      <c r="AL41" s="125" t="str">
        <f t="shared" si="19"/>
        <v/>
      </c>
      <c r="AM41" s="127" t="str">
        <f t="shared" si="12"/>
        <v/>
      </c>
      <c r="AN41" s="125" t="str">
        <f t="shared" si="13"/>
        <v/>
      </c>
      <c r="AO41" s="125" t="str">
        <f t="shared" si="14"/>
        <v/>
      </c>
      <c r="AP41" s="127" t="str">
        <f t="shared" si="15"/>
        <v/>
      </c>
      <c r="AQ41" s="125" t="str">
        <f t="shared" si="16"/>
        <v/>
      </c>
      <c r="AR41" s="125" t="str">
        <f t="shared" si="17"/>
        <v/>
      </c>
      <c r="AS41" s="146"/>
      <c r="AT41" s="146"/>
    </row>
    <row r="42" spans="1:46" ht="45" customHeight="1">
      <c r="A42" s="131">
        <f>'MAKLUMAT MURID'!A47</f>
        <v>35</v>
      </c>
      <c r="B42" s="225">
        <f>VLOOKUP(A42,'MAKLUMAT MURID'!$A$13:$I$52,2,FALSE)</f>
        <v>0</v>
      </c>
      <c r="C42" s="131" t="str">
        <f>VLOOKUP(A42,'MAKLUMAT MURID'!$A$13:$I$52,6,FALSE)</f>
        <v/>
      </c>
      <c r="D42" s="131">
        <f>VLOOKUP(A42,'MAKLUMAT MURID'!$A$13:$I$52,5,FALSE)</f>
        <v>0</v>
      </c>
      <c r="E42" s="38"/>
      <c r="F42" s="134"/>
      <c r="G42" s="38"/>
      <c r="H42" s="134"/>
      <c r="I42" s="38"/>
      <c r="J42" s="134"/>
      <c r="K42" s="38"/>
      <c r="L42" s="134"/>
      <c r="M42" s="38"/>
      <c r="N42" s="134"/>
      <c r="O42" s="38"/>
      <c r="P42" s="134"/>
      <c r="Q42" s="38"/>
      <c r="R42" s="134"/>
      <c r="S42" s="38"/>
      <c r="T42" s="134"/>
      <c r="U42" s="38"/>
      <c r="V42" s="134"/>
      <c r="W42" s="38"/>
      <c r="X42" s="134"/>
      <c r="Y42" s="127" t="str">
        <f t="shared" si="0"/>
        <v/>
      </c>
      <c r="Z42" s="125" t="str">
        <f t="shared" si="1"/>
        <v/>
      </c>
      <c r="AA42" s="125" t="str">
        <f t="shared" si="2"/>
        <v/>
      </c>
      <c r="AB42" s="127" t="str">
        <f t="shared" si="3"/>
        <v/>
      </c>
      <c r="AC42" s="125" t="str">
        <f t="shared" si="4"/>
        <v/>
      </c>
      <c r="AD42" s="125" t="str">
        <f t="shared" si="5"/>
        <v/>
      </c>
      <c r="AE42" s="127" t="str">
        <f t="shared" si="6"/>
        <v/>
      </c>
      <c r="AF42" s="125" t="str">
        <f t="shared" si="7"/>
        <v/>
      </c>
      <c r="AG42" s="125" t="str">
        <f t="shared" si="8"/>
        <v/>
      </c>
      <c r="AH42" s="146"/>
      <c r="AI42" s="146"/>
      <c r="AJ42" s="127" t="str">
        <f t="shared" si="9"/>
        <v/>
      </c>
      <c r="AK42" s="125" t="str">
        <f t="shared" si="18"/>
        <v/>
      </c>
      <c r="AL42" s="125" t="str">
        <f t="shared" si="19"/>
        <v/>
      </c>
      <c r="AM42" s="127" t="str">
        <f t="shared" si="12"/>
        <v/>
      </c>
      <c r="AN42" s="125" t="str">
        <f t="shared" si="13"/>
        <v/>
      </c>
      <c r="AO42" s="125" t="str">
        <f t="shared" si="14"/>
        <v/>
      </c>
      <c r="AP42" s="127" t="str">
        <f t="shared" si="15"/>
        <v/>
      </c>
      <c r="AQ42" s="125" t="str">
        <f t="shared" si="16"/>
        <v/>
      </c>
      <c r="AR42" s="125" t="str">
        <f t="shared" si="17"/>
        <v/>
      </c>
      <c r="AS42" s="146"/>
      <c r="AT42" s="146"/>
    </row>
    <row r="43" spans="1:46" ht="45" customHeight="1">
      <c r="A43" s="131">
        <f>'MAKLUMAT MURID'!A48</f>
        <v>36</v>
      </c>
      <c r="B43" s="225">
        <f>VLOOKUP(A43,'MAKLUMAT MURID'!$A$13:$I$52,2,FALSE)</f>
        <v>0</v>
      </c>
      <c r="C43" s="131" t="str">
        <f>VLOOKUP(A43,'MAKLUMAT MURID'!$A$13:$I$52,6,FALSE)</f>
        <v/>
      </c>
      <c r="D43" s="131">
        <f>VLOOKUP(A43,'MAKLUMAT MURID'!$A$13:$I$52,5,FALSE)</f>
        <v>0</v>
      </c>
      <c r="E43" s="38"/>
      <c r="F43" s="134"/>
      <c r="G43" s="38"/>
      <c r="H43" s="134"/>
      <c r="I43" s="38"/>
      <c r="J43" s="134"/>
      <c r="K43" s="38"/>
      <c r="L43" s="134"/>
      <c r="M43" s="38"/>
      <c r="N43" s="134"/>
      <c r="O43" s="38"/>
      <c r="P43" s="134"/>
      <c r="Q43" s="38"/>
      <c r="R43" s="134"/>
      <c r="S43" s="38"/>
      <c r="T43" s="134"/>
      <c r="U43" s="38"/>
      <c r="V43" s="134"/>
      <c r="W43" s="38"/>
      <c r="X43" s="134"/>
      <c r="Y43" s="127" t="str">
        <f t="shared" si="0"/>
        <v/>
      </c>
      <c r="Z43" s="125" t="str">
        <f t="shared" si="1"/>
        <v/>
      </c>
      <c r="AA43" s="125" t="str">
        <f t="shared" si="2"/>
        <v/>
      </c>
      <c r="AB43" s="127" t="str">
        <f t="shared" si="3"/>
        <v/>
      </c>
      <c r="AC43" s="125" t="str">
        <f t="shared" si="4"/>
        <v/>
      </c>
      <c r="AD43" s="125" t="str">
        <f t="shared" si="5"/>
        <v/>
      </c>
      <c r="AE43" s="127" t="str">
        <f t="shared" si="6"/>
        <v/>
      </c>
      <c r="AF43" s="125" t="str">
        <f t="shared" si="7"/>
        <v/>
      </c>
      <c r="AG43" s="125" t="str">
        <f t="shared" si="8"/>
        <v/>
      </c>
      <c r="AH43" s="146"/>
      <c r="AI43" s="146"/>
      <c r="AJ43" s="127" t="str">
        <f t="shared" si="9"/>
        <v/>
      </c>
      <c r="AK43" s="125" t="str">
        <f t="shared" si="18"/>
        <v/>
      </c>
      <c r="AL43" s="125" t="str">
        <f t="shared" si="19"/>
        <v/>
      </c>
      <c r="AM43" s="127" t="str">
        <f t="shared" si="12"/>
        <v/>
      </c>
      <c r="AN43" s="125" t="str">
        <f t="shared" si="13"/>
        <v/>
      </c>
      <c r="AO43" s="125" t="str">
        <f t="shared" si="14"/>
        <v/>
      </c>
      <c r="AP43" s="127" t="str">
        <f t="shared" si="15"/>
        <v/>
      </c>
      <c r="AQ43" s="125" t="str">
        <f t="shared" si="16"/>
        <v/>
      </c>
      <c r="AR43" s="125" t="str">
        <f t="shared" si="17"/>
        <v/>
      </c>
      <c r="AS43" s="146"/>
      <c r="AT43" s="146"/>
    </row>
    <row r="44" spans="1:46" ht="45" customHeight="1">
      <c r="A44" s="131">
        <f>'MAKLUMAT MURID'!A49</f>
        <v>37</v>
      </c>
      <c r="B44" s="225">
        <f>VLOOKUP(A44,'MAKLUMAT MURID'!$A$13:$I$52,2,FALSE)</f>
        <v>0</v>
      </c>
      <c r="C44" s="131" t="str">
        <f>VLOOKUP(A44,'MAKLUMAT MURID'!$A$13:$I$52,6,FALSE)</f>
        <v/>
      </c>
      <c r="D44" s="131">
        <f>VLOOKUP(A44,'MAKLUMAT MURID'!$A$13:$I$52,5,FALSE)</f>
        <v>0</v>
      </c>
      <c r="E44" s="38"/>
      <c r="F44" s="134"/>
      <c r="G44" s="38"/>
      <c r="H44" s="134"/>
      <c r="I44" s="38"/>
      <c r="J44" s="134"/>
      <c r="K44" s="38"/>
      <c r="L44" s="134"/>
      <c r="M44" s="38"/>
      <c r="N44" s="134"/>
      <c r="O44" s="38"/>
      <c r="P44" s="134"/>
      <c r="Q44" s="38"/>
      <c r="R44" s="134"/>
      <c r="S44" s="38"/>
      <c r="T44" s="134"/>
      <c r="U44" s="38"/>
      <c r="V44" s="134"/>
      <c r="W44" s="38"/>
      <c r="X44" s="134"/>
      <c r="Y44" s="127" t="str">
        <f t="shared" si="0"/>
        <v/>
      </c>
      <c r="Z44" s="125" t="str">
        <f t="shared" si="1"/>
        <v/>
      </c>
      <c r="AA44" s="125" t="str">
        <f t="shared" si="2"/>
        <v/>
      </c>
      <c r="AB44" s="127" t="str">
        <f t="shared" si="3"/>
        <v/>
      </c>
      <c r="AC44" s="125" t="str">
        <f t="shared" si="4"/>
        <v/>
      </c>
      <c r="AD44" s="125" t="str">
        <f t="shared" si="5"/>
        <v/>
      </c>
      <c r="AE44" s="127" t="str">
        <f t="shared" si="6"/>
        <v/>
      </c>
      <c r="AF44" s="125" t="str">
        <f t="shared" si="7"/>
        <v/>
      </c>
      <c r="AG44" s="125" t="str">
        <f t="shared" si="8"/>
        <v/>
      </c>
      <c r="AH44" s="146"/>
      <c r="AI44" s="146"/>
      <c r="AJ44" s="127" t="str">
        <f t="shared" si="9"/>
        <v/>
      </c>
      <c r="AK44" s="125" t="str">
        <f t="shared" si="18"/>
        <v/>
      </c>
      <c r="AL44" s="125" t="str">
        <f t="shared" si="19"/>
        <v/>
      </c>
      <c r="AM44" s="127" t="str">
        <f t="shared" si="12"/>
        <v/>
      </c>
      <c r="AN44" s="125" t="str">
        <f t="shared" si="13"/>
        <v/>
      </c>
      <c r="AO44" s="125" t="str">
        <f t="shared" si="14"/>
        <v/>
      </c>
      <c r="AP44" s="127" t="str">
        <f t="shared" si="15"/>
        <v/>
      </c>
      <c r="AQ44" s="125" t="str">
        <f t="shared" si="16"/>
        <v/>
      </c>
      <c r="AR44" s="125" t="str">
        <f t="shared" si="17"/>
        <v/>
      </c>
      <c r="AS44" s="146"/>
      <c r="AT44" s="146"/>
    </row>
    <row r="45" spans="1:46" ht="45" customHeight="1">
      <c r="A45" s="131">
        <f>'MAKLUMAT MURID'!A50</f>
        <v>38</v>
      </c>
      <c r="B45" s="225">
        <f>VLOOKUP(A45,'MAKLUMAT MURID'!$A$13:$I$52,2,FALSE)</f>
        <v>0</v>
      </c>
      <c r="C45" s="131" t="str">
        <f>VLOOKUP(A45,'MAKLUMAT MURID'!$A$13:$I$52,6,FALSE)</f>
        <v/>
      </c>
      <c r="D45" s="131">
        <f>VLOOKUP(A45,'MAKLUMAT MURID'!$A$13:$I$52,5,FALSE)</f>
        <v>0</v>
      </c>
      <c r="E45" s="38"/>
      <c r="F45" s="134"/>
      <c r="G45" s="38"/>
      <c r="H45" s="134"/>
      <c r="I45" s="38"/>
      <c r="J45" s="134"/>
      <c r="K45" s="38"/>
      <c r="L45" s="134"/>
      <c r="M45" s="38"/>
      <c r="N45" s="134"/>
      <c r="O45" s="38"/>
      <c r="P45" s="134"/>
      <c r="Q45" s="38"/>
      <c r="R45" s="134"/>
      <c r="S45" s="38"/>
      <c r="T45" s="134"/>
      <c r="U45" s="38"/>
      <c r="V45" s="134"/>
      <c r="W45" s="38"/>
      <c r="X45" s="134"/>
      <c r="Y45" s="127" t="str">
        <f t="shared" si="0"/>
        <v/>
      </c>
      <c r="Z45" s="125" t="str">
        <f t="shared" si="1"/>
        <v/>
      </c>
      <c r="AA45" s="125" t="str">
        <f t="shared" si="2"/>
        <v/>
      </c>
      <c r="AB45" s="127" t="str">
        <f t="shared" si="3"/>
        <v/>
      </c>
      <c r="AC45" s="125" t="str">
        <f t="shared" si="4"/>
        <v/>
      </c>
      <c r="AD45" s="125" t="str">
        <f t="shared" si="5"/>
        <v/>
      </c>
      <c r="AE45" s="127" t="str">
        <f t="shared" si="6"/>
        <v/>
      </c>
      <c r="AF45" s="125" t="str">
        <f t="shared" si="7"/>
        <v/>
      </c>
      <c r="AG45" s="125" t="str">
        <f t="shared" si="8"/>
        <v/>
      </c>
      <c r="AH45" s="146"/>
      <c r="AI45" s="146"/>
      <c r="AJ45" s="127" t="str">
        <f t="shared" si="9"/>
        <v/>
      </c>
      <c r="AK45" s="125" t="str">
        <f t="shared" ref="AK45:AK47" si="20">IF($C45=AK$6,IF(SUM(G45,K45)=0,"",IF(AND(AVERAGE(G45,K45)&gt;=1,AVERAGE(G45,K45)&lt;=1.6),1,IF(AND(AVERAGE(G45,K45)&gt;1.6,AVERAGE(G45,K45)&lt;=2.6),2,IF(AND(AVERAGE(G45,K45)&gt;2.6,AVERAGE(G45,K45)&lt;=3),3)))),"")</f>
        <v/>
      </c>
      <c r="AL45" s="125" t="str">
        <f t="shared" ref="AL45:AL47" si="21">IF($C45=AL$6,IF(SUM(G45,K45)=0,"",IF(AND(AVERAGE(G45,K45)&gt;=1,AVERAGE(G45,K45)&lt;=1.6),1,IF(AND(AVERAGE(G45,K45)&gt;1.6,AVERAGE(G45,K45)&lt;=2.6),2,IF(AND(AVERAGE(G45,K45)&gt;2.6,AVERAGE(G45,K45)&lt;=3),3)))),"")</f>
        <v/>
      </c>
      <c r="AM45" s="127" t="str">
        <f t="shared" si="12"/>
        <v/>
      </c>
      <c r="AN45" s="125" t="str">
        <f t="shared" si="13"/>
        <v/>
      </c>
      <c r="AO45" s="125" t="str">
        <f t="shared" si="14"/>
        <v/>
      </c>
      <c r="AP45" s="127" t="str">
        <f t="shared" si="15"/>
        <v/>
      </c>
      <c r="AQ45" s="125" t="str">
        <f t="shared" si="16"/>
        <v/>
      </c>
      <c r="AR45" s="125" t="str">
        <f t="shared" si="17"/>
        <v/>
      </c>
      <c r="AS45" s="146"/>
      <c r="AT45" s="146"/>
    </row>
    <row r="46" spans="1:46" ht="45" customHeight="1">
      <c r="A46" s="131">
        <f>'MAKLUMAT MURID'!A51</f>
        <v>39</v>
      </c>
      <c r="B46" s="225">
        <f>VLOOKUP(A46,'MAKLUMAT MURID'!$A$13:$I$52,2,FALSE)</f>
        <v>0</v>
      </c>
      <c r="C46" s="131" t="str">
        <f>VLOOKUP(A46,'MAKLUMAT MURID'!$A$13:$I$52,6,FALSE)</f>
        <v/>
      </c>
      <c r="D46" s="131">
        <f>VLOOKUP(A46,'MAKLUMAT MURID'!$A$13:$I$52,5,FALSE)</f>
        <v>0</v>
      </c>
      <c r="E46" s="38"/>
      <c r="F46" s="134"/>
      <c r="G46" s="38"/>
      <c r="H46" s="134"/>
      <c r="I46" s="38"/>
      <c r="J46" s="134"/>
      <c r="K46" s="38"/>
      <c r="L46" s="134"/>
      <c r="M46" s="38"/>
      <c r="N46" s="134"/>
      <c r="O46" s="38"/>
      <c r="P46" s="134"/>
      <c r="Q46" s="38"/>
      <c r="R46" s="134"/>
      <c r="S46" s="38"/>
      <c r="T46" s="134"/>
      <c r="U46" s="38"/>
      <c r="V46" s="134"/>
      <c r="W46" s="38"/>
      <c r="X46" s="134"/>
      <c r="Y46" s="127" t="str">
        <f t="shared" si="0"/>
        <v/>
      </c>
      <c r="Z46" s="125" t="str">
        <f t="shared" si="1"/>
        <v/>
      </c>
      <c r="AA46" s="125" t="str">
        <f t="shared" si="2"/>
        <v/>
      </c>
      <c r="AB46" s="127" t="str">
        <f t="shared" si="3"/>
        <v/>
      </c>
      <c r="AC46" s="125" t="str">
        <f t="shared" si="4"/>
        <v/>
      </c>
      <c r="AD46" s="125" t="str">
        <f t="shared" si="5"/>
        <v/>
      </c>
      <c r="AE46" s="127" t="str">
        <f t="shared" si="6"/>
        <v/>
      </c>
      <c r="AF46" s="125" t="str">
        <f t="shared" si="7"/>
        <v/>
      </c>
      <c r="AG46" s="125" t="str">
        <f t="shared" si="8"/>
        <v/>
      </c>
      <c r="AH46" s="146"/>
      <c r="AI46" s="146"/>
      <c r="AJ46" s="127" t="str">
        <f t="shared" si="9"/>
        <v/>
      </c>
      <c r="AK46" s="125" t="str">
        <f t="shared" si="20"/>
        <v/>
      </c>
      <c r="AL46" s="125" t="str">
        <f t="shared" si="21"/>
        <v/>
      </c>
      <c r="AM46" s="127" t="str">
        <f t="shared" si="12"/>
        <v/>
      </c>
      <c r="AN46" s="125" t="str">
        <f t="shared" si="13"/>
        <v/>
      </c>
      <c r="AO46" s="125" t="str">
        <f t="shared" si="14"/>
        <v/>
      </c>
      <c r="AP46" s="127" t="str">
        <f t="shared" si="15"/>
        <v/>
      </c>
      <c r="AQ46" s="125" t="str">
        <f t="shared" si="16"/>
        <v/>
      </c>
      <c r="AR46" s="125" t="str">
        <f t="shared" si="17"/>
        <v/>
      </c>
      <c r="AS46" s="146"/>
      <c r="AT46" s="146"/>
    </row>
    <row r="47" spans="1:46" ht="45" customHeight="1">
      <c r="A47" s="131">
        <f>'MAKLUMAT MURID'!A52</f>
        <v>40</v>
      </c>
      <c r="B47" s="225">
        <f>VLOOKUP(A47,'MAKLUMAT MURID'!$A$13:$I$52,2,FALSE)</f>
        <v>0</v>
      </c>
      <c r="C47" s="131" t="str">
        <f>VLOOKUP(A47,'MAKLUMAT MURID'!$A$13:$I$52,6,FALSE)</f>
        <v/>
      </c>
      <c r="D47" s="131">
        <f>VLOOKUP(A47,'MAKLUMAT MURID'!$A$13:$I$52,5,FALSE)</f>
        <v>0</v>
      </c>
      <c r="E47" s="38"/>
      <c r="F47" s="134"/>
      <c r="G47" s="38"/>
      <c r="H47" s="134"/>
      <c r="I47" s="38"/>
      <c r="J47" s="134"/>
      <c r="K47" s="38"/>
      <c r="L47" s="134"/>
      <c r="M47" s="38"/>
      <c r="N47" s="134"/>
      <c r="O47" s="38"/>
      <c r="P47" s="134"/>
      <c r="Q47" s="38"/>
      <c r="R47" s="134"/>
      <c r="S47" s="38"/>
      <c r="T47" s="134"/>
      <c r="U47" s="38"/>
      <c r="V47" s="134"/>
      <c r="W47" s="38"/>
      <c r="X47" s="134"/>
      <c r="Y47" s="127" t="str">
        <f t="shared" si="0"/>
        <v/>
      </c>
      <c r="Z47" s="125" t="str">
        <f t="shared" si="1"/>
        <v/>
      </c>
      <c r="AA47" s="125" t="str">
        <f t="shared" si="2"/>
        <v/>
      </c>
      <c r="AB47" s="127" t="str">
        <f t="shared" si="3"/>
        <v/>
      </c>
      <c r="AC47" s="125" t="str">
        <f t="shared" si="4"/>
        <v/>
      </c>
      <c r="AD47" s="125" t="str">
        <f t="shared" si="5"/>
        <v/>
      </c>
      <c r="AE47" s="127" t="str">
        <f t="shared" si="6"/>
        <v/>
      </c>
      <c r="AF47" s="125" t="str">
        <f t="shared" si="7"/>
        <v/>
      </c>
      <c r="AG47" s="125" t="str">
        <f t="shared" si="8"/>
        <v/>
      </c>
      <c r="AH47" s="146"/>
      <c r="AI47" s="146"/>
      <c r="AJ47" s="127" t="str">
        <f t="shared" si="9"/>
        <v/>
      </c>
      <c r="AK47" s="125" t="str">
        <f t="shared" si="20"/>
        <v/>
      </c>
      <c r="AL47" s="125" t="str">
        <f t="shared" si="21"/>
        <v/>
      </c>
      <c r="AM47" s="127" t="str">
        <f t="shared" si="12"/>
        <v/>
      </c>
      <c r="AN47" s="125" t="str">
        <f t="shared" si="13"/>
        <v/>
      </c>
      <c r="AO47" s="125" t="str">
        <f t="shared" si="14"/>
        <v/>
      </c>
      <c r="AP47" s="127" t="str">
        <f t="shared" si="15"/>
        <v/>
      </c>
      <c r="AQ47" s="125" t="str">
        <f t="shared" si="16"/>
        <v/>
      </c>
      <c r="AR47" s="125" t="str">
        <f t="shared" si="17"/>
        <v/>
      </c>
      <c r="AS47" s="146"/>
      <c r="AT47" s="146"/>
    </row>
    <row r="48" spans="1:46">
      <c r="A48" s="39"/>
      <c r="B48" s="39"/>
      <c r="C48" s="39"/>
      <c r="D48" s="39"/>
      <c r="E48" s="40"/>
      <c r="F48" s="40"/>
      <c r="G48" s="40"/>
      <c r="H48" s="40"/>
      <c r="I48" s="40"/>
      <c r="J48" s="40"/>
      <c r="K48" s="40"/>
      <c r="L48" s="40"/>
      <c r="M48" s="40"/>
      <c r="N48" s="40"/>
      <c r="O48" s="40"/>
      <c r="P48" s="40"/>
      <c r="Q48" s="40"/>
      <c r="R48" s="40"/>
      <c r="S48" s="40"/>
      <c r="T48" s="40"/>
      <c r="U48" s="40"/>
      <c r="V48" s="40"/>
      <c r="W48" s="40"/>
      <c r="X48" s="40"/>
      <c r="Y48" s="145"/>
      <c r="Z48" s="145"/>
      <c r="AA48" s="145"/>
      <c r="AB48" s="145"/>
      <c r="AC48" s="145"/>
      <c r="AD48" s="145"/>
      <c r="AE48" s="145"/>
      <c r="AF48" s="145"/>
      <c r="AG48" s="145"/>
      <c r="AH48" s="40"/>
      <c r="AI48" s="40"/>
      <c r="AJ48" s="40"/>
      <c r="AK48" s="145"/>
      <c r="AL48" s="145"/>
      <c r="AM48" s="145"/>
      <c r="AN48" s="145"/>
      <c r="AO48" s="145"/>
      <c r="AP48" s="145"/>
      <c r="AQ48" s="145"/>
      <c r="AR48" s="145"/>
      <c r="AS48" s="40"/>
      <c r="AT48" s="40"/>
    </row>
    <row r="49" spans="1:46" s="144" customFormat="1" ht="15" customHeight="1">
      <c r="A49" s="313" t="s">
        <v>16</v>
      </c>
      <c r="B49" s="304" t="s">
        <v>30</v>
      </c>
      <c r="C49" s="305"/>
      <c r="D49" s="305"/>
      <c r="E49" s="136">
        <f>COUNTIF(E$8:E$47,1)</f>
        <v>0</v>
      </c>
      <c r="F49" s="295"/>
      <c r="G49" s="136">
        <f t="shared" ref="G49:W49" si="22">COUNTIF(G$8:G$47,1)</f>
        <v>0</v>
      </c>
      <c r="H49" s="295"/>
      <c r="I49" s="136">
        <f t="shared" si="22"/>
        <v>0</v>
      </c>
      <c r="J49" s="295"/>
      <c r="K49" s="136">
        <f t="shared" si="22"/>
        <v>0</v>
      </c>
      <c r="L49" s="295"/>
      <c r="M49" s="136">
        <f t="shared" si="22"/>
        <v>0</v>
      </c>
      <c r="N49" s="295"/>
      <c r="O49" s="136">
        <f t="shared" si="22"/>
        <v>0</v>
      </c>
      <c r="P49" s="295"/>
      <c r="Q49" s="136">
        <f t="shared" si="22"/>
        <v>0</v>
      </c>
      <c r="R49" s="295"/>
      <c r="S49" s="136">
        <f t="shared" si="22"/>
        <v>0</v>
      </c>
      <c r="T49" s="295"/>
      <c r="U49" s="136">
        <f t="shared" si="22"/>
        <v>0</v>
      </c>
      <c r="V49" s="295"/>
      <c r="W49" s="136">
        <f t="shared" si="22"/>
        <v>0</v>
      </c>
      <c r="X49" s="295"/>
      <c r="Y49" s="137">
        <f t="shared" ref="Y49:AT49" si="23">COUNTIF(Y$8:Y$47,1)</f>
        <v>0</v>
      </c>
      <c r="Z49" s="272">
        <f t="shared" si="23"/>
        <v>0</v>
      </c>
      <c r="AA49" s="272">
        <f t="shared" si="23"/>
        <v>0</v>
      </c>
      <c r="AB49" s="137">
        <f t="shared" si="23"/>
        <v>0</v>
      </c>
      <c r="AC49" s="272">
        <f t="shared" si="23"/>
        <v>0</v>
      </c>
      <c r="AD49" s="272">
        <f t="shared" si="23"/>
        <v>0</v>
      </c>
      <c r="AE49" s="137">
        <f t="shared" si="23"/>
        <v>0</v>
      </c>
      <c r="AF49" s="272">
        <f t="shared" si="23"/>
        <v>0</v>
      </c>
      <c r="AG49" s="272">
        <f t="shared" si="23"/>
        <v>0</v>
      </c>
      <c r="AH49" s="138">
        <f t="shared" si="23"/>
        <v>0</v>
      </c>
      <c r="AI49" s="138">
        <f t="shared" si="23"/>
        <v>0</v>
      </c>
      <c r="AJ49" s="137">
        <f t="shared" si="23"/>
        <v>0</v>
      </c>
      <c r="AK49" s="272">
        <f t="shared" si="23"/>
        <v>0</v>
      </c>
      <c r="AL49" s="272">
        <f t="shared" si="23"/>
        <v>0</v>
      </c>
      <c r="AM49" s="137">
        <f t="shared" si="23"/>
        <v>0</v>
      </c>
      <c r="AN49" s="272">
        <f t="shared" si="23"/>
        <v>0</v>
      </c>
      <c r="AO49" s="272">
        <f t="shared" si="23"/>
        <v>0</v>
      </c>
      <c r="AP49" s="137">
        <f t="shared" si="23"/>
        <v>0</v>
      </c>
      <c r="AQ49" s="272">
        <f t="shared" si="23"/>
        <v>0</v>
      </c>
      <c r="AR49" s="272">
        <f t="shared" si="23"/>
        <v>0</v>
      </c>
      <c r="AS49" s="138">
        <f t="shared" si="23"/>
        <v>0</v>
      </c>
      <c r="AT49" s="138">
        <f t="shared" si="23"/>
        <v>0</v>
      </c>
    </row>
    <row r="50" spans="1:46" s="144" customFormat="1" ht="15" customHeight="1">
      <c r="A50" s="313"/>
      <c r="B50" s="305"/>
      <c r="C50" s="305"/>
      <c r="D50" s="305"/>
      <c r="E50" s="139" t="e">
        <f>(E49/E57)</f>
        <v>#DIV/0!</v>
      </c>
      <c r="F50" s="296"/>
      <c r="G50" s="139" t="e">
        <f t="shared" ref="G50:W50" si="24">(G49/G57)</f>
        <v>#DIV/0!</v>
      </c>
      <c r="H50" s="296"/>
      <c r="I50" s="139" t="e">
        <f t="shared" si="24"/>
        <v>#DIV/0!</v>
      </c>
      <c r="J50" s="296"/>
      <c r="K50" s="139" t="e">
        <f t="shared" si="24"/>
        <v>#DIV/0!</v>
      </c>
      <c r="L50" s="296"/>
      <c r="M50" s="139" t="e">
        <f t="shared" si="24"/>
        <v>#DIV/0!</v>
      </c>
      <c r="N50" s="296"/>
      <c r="O50" s="139" t="e">
        <f t="shared" si="24"/>
        <v>#DIV/0!</v>
      </c>
      <c r="P50" s="296"/>
      <c r="Q50" s="139" t="e">
        <f t="shared" si="24"/>
        <v>#DIV/0!</v>
      </c>
      <c r="R50" s="296"/>
      <c r="S50" s="139" t="e">
        <f t="shared" si="24"/>
        <v>#DIV/0!</v>
      </c>
      <c r="T50" s="296"/>
      <c r="U50" s="139" t="e">
        <f t="shared" si="24"/>
        <v>#DIV/0!</v>
      </c>
      <c r="V50" s="296"/>
      <c r="W50" s="139" t="e">
        <f t="shared" si="24"/>
        <v>#DIV/0!</v>
      </c>
      <c r="X50" s="296"/>
      <c r="Y50" s="140" t="e">
        <f>(Y49/Y57)</f>
        <v>#DIV/0!</v>
      </c>
      <c r="Z50" s="276" t="e">
        <f t="shared" ref="Z50:AT50" si="25">(Z49/Z57)</f>
        <v>#DIV/0!</v>
      </c>
      <c r="AA50" s="276" t="e">
        <f t="shared" si="25"/>
        <v>#DIV/0!</v>
      </c>
      <c r="AB50" s="140" t="e">
        <f t="shared" si="25"/>
        <v>#DIV/0!</v>
      </c>
      <c r="AC50" s="276" t="e">
        <f t="shared" si="25"/>
        <v>#DIV/0!</v>
      </c>
      <c r="AD50" s="276" t="e">
        <f t="shared" si="25"/>
        <v>#DIV/0!</v>
      </c>
      <c r="AE50" s="140" t="e">
        <f t="shared" si="25"/>
        <v>#DIV/0!</v>
      </c>
      <c r="AF50" s="276" t="e">
        <f t="shared" si="25"/>
        <v>#DIV/0!</v>
      </c>
      <c r="AG50" s="276" t="e">
        <f t="shared" si="25"/>
        <v>#DIV/0!</v>
      </c>
      <c r="AH50" s="141" t="e">
        <f t="shared" si="25"/>
        <v>#DIV/0!</v>
      </c>
      <c r="AI50" s="141" t="e">
        <f t="shared" si="25"/>
        <v>#DIV/0!</v>
      </c>
      <c r="AJ50" s="140" t="e">
        <f t="shared" si="25"/>
        <v>#DIV/0!</v>
      </c>
      <c r="AK50" s="276" t="e">
        <f t="shared" si="25"/>
        <v>#DIV/0!</v>
      </c>
      <c r="AL50" s="276" t="e">
        <f t="shared" si="25"/>
        <v>#DIV/0!</v>
      </c>
      <c r="AM50" s="140" t="e">
        <f t="shared" si="25"/>
        <v>#DIV/0!</v>
      </c>
      <c r="AN50" s="276" t="e">
        <f t="shared" si="25"/>
        <v>#DIV/0!</v>
      </c>
      <c r="AO50" s="276" t="e">
        <f t="shared" si="25"/>
        <v>#DIV/0!</v>
      </c>
      <c r="AP50" s="140" t="e">
        <f t="shared" si="25"/>
        <v>#DIV/0!</v>
      </c>
      <c r="AQ50" s="276" t="e">
        <f t="shared" si="25"/>
        <v>#DIV/0!</v>
      </c>
      <c r="AR50" s="276" t="e">
        <f t="shared" si="25"/>
        <v>#DIV/0!</v>
      </c>
      <c r="AS50" s="141" t="e">
        <f t="shared" si="25"/>
        <v>#DIV/0!</v>
      </c>
      <c r="AT50" s="141" t="e">
        <f t="shared" si="25"/>
        <v>#DIV/0!</v>
      </c>
    </row>
    <row r="51" spans="1:46" s="144" customFormat="1" ht="15" customHeight="1">
      <c r="A51" s="313"/>
      <c r="B51" s="304" t="s">
        <v>29</v>
      </c>
      <c r="C51" s="305"/>
      <c r="D51" s="305"/>
      <c r="E51" s="136">
        <f>COUNTIF(E$8:E$47,2)</f>
        <v>0</v>
      </c>
      <c r="F51" s="296"/>
      <c r="G51" s="136">
        <f t="shared" ref="G51:W51" si="26">COUNTIF(G$8:G$47,2)</f>
        <v>0</v>
      </c>
      <c r="H51" s="296"/>
      <c r="I51" s="136">
        <f t="shared" si="26"/>
        <v>0</v>
      </c>
      <c r="J51" s="296"/>
      <c r="K51" s="136">
        <f t="shared" si="26"/>
        <v>0</v>
      </c>
      <c r="L51" s="296"/>
      <c r="M51" s="136">
        <f t="shared" si="26"/>
        <v>0</v>
      </c>
      <c r="N51" s="296"/>
      <c r="O51" s="136">
        <f t="shared" si="26"/>
        <v>0</v>
      </c>
      <c r="P51" s="296"/>
      <c r="Q51" s="136">
        <f t="shared" si="26"/>
        <v>0</v>
      </c>
      <c r="R51" s="296"/>
      <c r="S51" s="136">
        <f t="shared" si="26"/>
        <v>0</v>
      </c>
      <c r="T51" s="296"/>
      <c r="U51" s="136">
        <f t="shared" si="26"/>
        <v>0</v>
      </c>
      <c r="V51" s="296"/>
      <c r="W51" s="136">
        <f t="shared" si="26"/>
        <v>0</v>
      </c>
      <c r="X51" s="296"/>
      <c r="Y51" s="137">
        <f t="shared" ref="Y51:AT51" si="27">COUNTIF(Y$8:Y$47,2)</f>
        <v>0</v>
      </c>
      <c r="Z51" s="272">
        <f t="shared" si="27"/>
        <v>0</v>
      </c>
      <c r="AA51" s="272">
        <f t="shared" si="27"/>
        <v>0</v>
      </c>
      <c r="AB51" s="137">
        <f t="shared" si="27"/>
        <v>0</v>
      </c>
      <c r="AC51" s="272">
        <f t="shared" si="27"/>
        <v>0</v>
      </c>
      <c r="AD51" s="272">
        <f t="shared" si="27"/>
        <v>0</v>
      </c>
      <c r="AE51" s="137">
        <f t="shared" si="27"/>
        <v>0</v>
      </c>
      <c r="AF51" s="272">
        <f t="shared" si="27"/>
        <v>0</v>
      </c>
      <c r="AG51" s="272">
        <f t="shared" si="27"/>
        <v>0</v>
      </c>
      <c r="AH51" s="138">
        <f t="shared" si="27"/>
        <v>0</v>
      </c>
      <c r="AI51" s="138">
        <f t="shared" si="27"/>
        <v>0</v>
      </c>
      <c r="AJ51" s="137">
        <f t="shared" si="27"/>
        <v>0</v>
      </c>
      <c r="AK51" s="272">
        <f t="shared" si="27"/>
        <v>0</v>
      </c>
      <c r="AL51" s="272">
        <f t="shared" si="27"/>
        <v>0</v>
      </c>
      <c r="AM51" s="137">
        <f t="shared" si="27"/>
        <v>0</v>
      </c>
      <c r="AN51" s="272">
        <f t="shared" si="27"/>
        <v>0</v>
      </c>
      <c r="AO51" s="272">
        <f t="shared" si="27"/>
        <v>0</v>
      </c>
      <c r="AP51" s="137">
        <f t="shared" si="27"/>
        <v>0</v>
      </c>
      <c r="AQ51" s="272">
        <f t="shared" si="27"/>
        <v>0</v>
      </c>
      <c r="AR51" s="272">
        <f t="shared" si="27"/>
        <v>0</v>
      </c>
      <c r="AS51" s="138">
        <f t="shared" si="27"/>
        <v>0</v>
      </c>
      <c r="AT51" s="138">
        <f t="shared" si="27"/>
        <v>0</v>
      </c>
    </row>
    <row r="52" spans="1:46" s="144" customFormat="1" ht="15" customHeight="1">
      <c r="A52" s="313"/>
      <c r="B52" s="305"/>
      <c r="C52" s="305"/>
      <c r="D52" s="305"/>
      <c r="E52" s="139" t="e">
        <f>(E51/E57)</f>
        <v>#DIV/0!</v>
      </c>
      <c r="F52" s="296"/>
      <c r="G52" s="139" t="e">
        <f t="shared" ref="G52:W52" si="28">(G51/G57)</f>
        <v>#DIV/0!</v>
      </c>
      <c r="H52" s="296"/>
      <c r="I52" s="139" t="e">
        <f t="shared" si="28"/>
        <v>#DIV/0!</v>
      </c>
      <c r="J52" s="296"/>
      <c r="K52" s="139" t="e">
        <f t="shared" si="28"/>
        <v>#DIV/0!</v>
      </c>
      <c r="L52" s="296"/>
      <c r="M52" s="139" t="e">
        <f t="shared" si="28"/>
        <v>#DIV/0!</v>
      </c>
      <c r="N52" s="296"/>
      <c r="O52" s="139" t="e">
        <f t="shared" si="28"/>
        <v>#DIV/0!</v>
      </c>
      <c r="P52" s="296"/>
      <c r="Q52" s="139" t="e">
        <f t="shared" si="28"/>
        <v>#DIV/0!</v>
      </c>
      <c r="R52" s="296"/>
      <c r="S52" s="139" t="e">
        <f t="shared" si="28"/>
        <v>#DIV/0!</v>
      </c>
      <c r="T52" s="296"/>
      <c r="U52" s="139" t="e">
        <f t="shared" si="28"/>
        <v>#DIV/0!</v>
      </c>
      <c r="V52" s="296"/>
      <c r="W52" s="139" t="e">
        <f t="shared" si="28"/>
        <v>#DIV/0!</v>
      </c>
      <c r="X52" s="296"/>
      <c r="Y52" s="140" t="e">
        <f>(Y51/Y57)</f>
        <v>#DIV/0!</v>
      </c>
      <c r="Z52" s="276" t="e">
        <f t="shared" ref="Z52:AT52" si="29">(Z51/Z57)</f>
        <v>#DIV/0!</v>
      </c>
      <c r="AA52" s="276" t="e">
        <f t="shared" si="29"/>
        <v>#DIV/0!</v>
      </c>
      <c r="AB52" s="140" t="e">
        <f t="shared" si="29"/>
        <v>#DIV/0!</v>
      </c>
      <c r="AC52" s="276" t="e">
        <f t="shared" si="29"/>
        <v>#DIV/0!</v>
      </c>
      <c r="AD52" s="276" t="e">
        <f t="shared" si="29"/>
        <v>#DIV/0!</v>
      </c>
      <c r="AE52" s="140" t="e">
        <f t="shared" si="29"/>
        <v>#DIV/0!</v>
      </c>
      <c r="AF52" s="276" t="e">
        <f t="shared" si="29"/>
        <v>#DIV/0!</v>
      </c>
      <c r="AG52" s="276" t="e">
        <f t="shared" si="29"/>
        <v>#DIV/0!</v>
      </c>
      <c r="AH52" s="141" t="e">
        <f t="shared" si="29"/>
        <v>#DIV/0!</v>
      </c>
      <c r="AI52" s="141" t="e">
        <f t="shared" si="29"/>
        <v>#DIV/0!</v>
      </c>
      <c r="AJ52" s="140" t="e">
        <f t="shared" si="29"/>
        <v>#DIV/0!</v>
      </c>
      <c r="AK52" s="276" t="e">
        <f t="shared" si="29"/>
        <v>#DIV/0!</v>
      </c>
      <c r="AL52" s="276" t="e">
        <f t="shared" si="29"/>
        <v>#DIV/0!</v>
      </c>
      <c r="AM52" s="140" t="e">
        <f t="shared" si="29"/>
        <v>#DIV/0!</v>
      </c>
      <c r="AN52" s="276" t="e">
        <f t="shared" si="29"/>
        <v>#DIV/0!</v>
      </c>
      <c r="AO52" s="276" t="e">
        <f t="shared" si="29"/>
        <v>#DIV/0!</v>
      </c>
      <c r="AP52" s="140" t="e">
        <f t="shared" si="29"/>
        <v>#DIV/0!</v>
      </c>
      <c r="AQ52" s="276" t="e">
        <f t="shared" si="29"/>
        <v>#DIV/0!</v>
      </c>
      <c r="AR52" s="276" t="e">
        <f t="shared" si="29"/>
        <v>#DIV/0!</v>
      </c>
      <c r="AS52" s="141" t="e">
        <f t="shared" si="29"/>
        <v>#DIV/0!</v>
      </c>
      <c r="AT52" s="141" t="e">
        <f t="shared" si="29"/>
        <v>#DIV/0!</v>
      </c>
    </row>
    <row r="53" spans="1:46" s="144" customFormat="1" ht="15" customHeight="1">
      <c r="A53" s="313"/>
      <c r="B53" s="304" t="s">
        <v>28</v>
      </c>
      <c r="C53" s="305"/>
      <c r="D53" s="305"/>
      <c r="E53" s="136">
        <f>COUNTIF(E$8:E$47,3)</f>
        <v>0</v>
      </c>
      <c r="F53" s="296"/>
      <c r="G53" s="136">
        <f t="shared" ref="G53:W53" si="30">COUNTIF(G$8:G$47,3)</f>
        <v>0</v>
      </c>
      <c r="H53" s="296"/>
      <c r="I53" s="136">
        <f t="shared" si="30"/>
        <v>0</v>
      </c>
      <c r="J53" s="296"/>
      <c r="K53" s="136">
        <f t="shared" si="30"/>
        <v>0</v>
      </c>
      <c r="L53" s="296"/>
      <c r="M53" s="136">
        <f t="shared" si="30"/>
        <v>0</v>
      </c>
      <c r="N53" s="296"/>
      <c r="O53" s="136">
        <f t="shared" si="30"/>
        <v>0</v>
      </c>
      <c r="P53" s="296"/>
      <c r="Q53" s="136">
        <f t="shared" si="30"/>
        <v>0</v>
      </c>
      <c r="R53" s="296"/>
      <c r="S53" s="136">
        <f t="shared" si="30"/>
        <v>0</v>
      </c>
      <c r="T53" s="296"/>
      <c r="U53" s="136">
        <f t="shared" si="30"/>
        <v>0</v>
      </c>
      <c r="V53" s="296"/>
      <c r="W53" s="136">
        <f t="shared" si="30"/>
        <v>0</v>
      </c>
      <c r="X53" s="296"/>
      <c r="Y53" s="137">
        <f t="shared" ref="Y53:AT53" si="31">COUNTIF(Y$8:Y$47,3)</f>
        <v>0</v>
      </c>
      <c r="Z53" s="272">
        <f t="shared" si="31"/>
        <v>0</v>
      </c>
      <c r="AA53" s="272">
        <f t="shared" si="31"/>
        <v>0</v>
      </c>
      <c r="AB53" s="137">
        <f t="shared" si="31"/>
        <v>0</v>
      </c>
      <c r="AC53" s="272">
        <f t="shared" si="31"/>
        <v>0</v>
      </c>
      <c r="AD53" s="272">
        <f t="shared" si="31"/>
        <v>0</v>
      </c>
      <c r="AE53" s="137">
        <f t="shared" si="31"/>
        <v>0</v>
      </c>
      <c r="AF53" s="272">
        <f t="shared" si="31"/>
        <v>0</v>
      </c>
      <c r="AG53" s="272">
        <f t="shared" si="31"/>
        <v>0</v>
      </c>
      <c r="AH53" s="138">
        <f t="shared" si="31"/>
        <v>0</v>
      </c>
      <c r="AI53" s="138">
        <f t="shared" si="31"/>
        <v>0</v>
      </c>
      <c r="AJ53" s="137">
        <f t="shared" si="31"/>
        <v>0</v>
      </c>
      <c r="AK53" s="272">
        <f t="shared" si="31"/>
        <v>0</v>
      </c>
      <c r="AL53" s="272">
        <f t="shared" si="31"/>
        <v>0</v>
      </c>
      <c r="AM53" s="137">
        <f t="shared" si="31"/>
        <v>0</v>
      </c>
      <c r="AN53" s="272">
        <f t="shared" si="31"/>
        <v>0</v>
      </c>
      <c r="AO53" s="272">
        <f t="shared" si="31"/>
        <v>0</v>
      </c>
      <c r="AP53" s="137">
        <f t="shared" si="31"/>
        <v>0</v>
      </c>
      <c r="AQ53" s="272">
        <f t="shared" si="31"/>
        <v>0</v>
      </c>
      <c r="AR53" s="272">
        <f t="shared" si="31"/>
        <v>0</v>
      </c>
      <c r="AS53" s="138">
        <f t="shared" si="31"/>
        <v>0</v>
      </c>
      <c r="AT53" s="138">
        <f t="shared" si="31"/>
        <v>0</v>
      </c>
    </row>
    <row r="54" spans="1:46" s="144" customFormat="1" ht="15" customHeight="1">
      <c r="A54" s="313"/>
      <c r="B54" s="305"/>
      <c r="C54" s="305"/>
      <c r="D54" s="305"/>
      <c r="E54" s="139" t="e">
        <f>(E53/E57)</f>
        <v>#DIV/0!</v>
      </c>
      <c r="F54" s="296"/>
      <c r="G54" s="139" t="e">
        <f t="shared" ref="G54:W54" si="32">(G53/G57)</f>
        <v>#DIV/0!</v>
      </c>
      <c r="H54" s="296"/>
      <c r="I54" s="139" t="e">
        <f t="shared" si="32"/>
        <v>#DIV/0!</v>
      </c>
      <c r="J54" s="296"/>
      <c r="K54" s="139" t="e">
        <f t="shared" si="32"/>
        <v>#DIV/0!</v>
      </c>
      <c r="L54" s="296"/>
      <c r="M54" s="139" t="e">
        <f t="shared" si="32"/>
        <v>#DIV/0!</v>
      </c>
      <c r="N54" s="296"/>
      <c r="O54" s="139" t="e">
        <f t="shared" si="32"/>
        <v>#DIV/0!</v>
      </c>
      <c r="P54" s="296"/>
      <c r="Q54" s="139" t="e">
        <f t="shared" si="32"/>
        <v>#DIV/0!</v>
      </c>
      <c r="R54" s="296"/>
      <c r="S54" s="139" t="e">
        <f t="shared" si="32"/>
        <v>#DIV/0!</v>
      </c>
      <c r="T54" s="296"/>
      <c r="U54" s="139" t="e">
        <f t="shared" si="32"/>
        <v>#DIV/0!</v>
      </c>
      <c r="V54" s="296"/>
      <c r="W54" s="139" t="e">
        <f t="shared" si="32"/>
        <v>#DIV/0!</v>
      </c>
      <c r="X54" s="296"/>
      <c r="Y54" s="140" t="e">
        <f>(Y53/Y57)</f>
        <v>#DIV/0!</v>
      </c>
      <c r="Z54" s="276" t="e">
        <f t="shared" ref="Z54:AT54" si="33">(Z53/Z57)</f>
        <v>#DIV/0!</v>
      </c>
      <c r="AA54" s="276" t="e">
        <f t="shared" si="33"/>
        <v>#DIV/0!</v>
      </c>
      <c r="AB54" s="140" t="e">
        <f t="shared" si="33"/>
        <v>#DIV/0!</v>
      </c>
      <c r="AC54" s="276" t="e">
        <f t="shared" si="33"/>
        <v>#DIV/0!</v>
      </c>
      <c r="AD54" s="276" t="e">
        <f t="shared" si="33"/>
        <v>#DIV/0!</v>
      </c>
      <c r="AE54" s="140" t="e">
        <f t="shared" si="33"/>
        <v>#DIV/0!</v>
      </c>
      <c r="AF54" s="276" t="e">
        <f t="shared" si="33"/>
        <v>#DIV/0!</v>
      </c>
      <c r="AG54" s="276" t="e">
        <f t="shared" si="33"/>
        <v>#DIV/0!</v>
      </c>
      <c r="AH54" s="141" t="e">
        <f t="shared" si="33"/>
        <v>#DIV/0!</v>
      </c>
      <c r="AI54" s="141" t="e">
        <f t="shared" si="33"/>
        <v>#DIV/0!</v>
      </c>
      <c r="AJ54" s="140" t="e">
        <f t="shared" si="33"/>
        <v>#DIV/0!</v>
      </c>
      <c r="AK54" s="276" t="e">
        <f t="shared" si="33"/>
        <v>#DIV/0!</v>
      </c>
      <c r="AL54" s="276" t="e">
        <f t="shared" si="33"/>
        <v>#DIV/0!</v>
      </c>
      <c r="AM54" s="140" t="e">
        <f t="shared" si="33"/>
        <v>#DIV/0!</v>
      </c>
      <c r="AN54" s="276" t="e">
        <f t="shared" si="33"/>
        <v>#DIV/0!</v>
      </c>
      <c r="AO54" s="276" t="e">
        <f t="shared" si="33"/>
        <v>#DIV/0!</v>
      </c>
      <c r="AP54" s="140" t="e">
        <f t="shared" si="33"/>
        <v>#DIV/0!</v>
      </c>
      <c r="AQ54" s="276" t="e">
        <f t="shared" si="33"/>
        <v>#DIV/0!</v>
      </c>
      <c r="AR54" s="276" t="e">
        <f t="shared" si="33"/>
        <v>#DIV/0!</v>
      </c>
      <c r="AS54" s="141" t="e">
        <f t="shared" si="33"/>
        <v>#DIV/0!</v>
      </c>
      <c r="AT54" s="141" t="e">
        <f t="shared" si="33"/>
        <v>#DIV/0!</v>
      </c>
    </row>
    <row r="55" spans="1:46" s="274" customFormat="1" ht="15.75">
      <c r="A55" s="313"/>
      <c r="B55" s="305" t="s">
        <v>31</v>
      </c>
      <c r="C55" s="305"/>
      <c r="D55" s="305"/>
      <c r="E55" s="272">
        <f>E57-SUM(E49,E51,E53)</f>
        <v>0</v>
      </c>
      <c r="F55" s="296"/>
      <c r="G55" s="272">
        <f t="shared" ref="G55:W55" si="34">G57-SUM(G49,G51,G53)</f>
        <v>0</v>
      </c>
      <c r="H55" s="296"/>
      <c r="I55" s="272">
        <f t="shared" si="34"/>
        <v>0</v>
      </c>
      <c r="J55" s="296"/>
      <c r="K55" s="272">
        <f t="shared" si="34"/>
        <v>0</v>
      </c>
      <c r="L55" s="296"/>
      <c r="M55" s="272">
        <f t="shared" si="34"/>
        <v>0</v>
      </c>
      <c r="N55" s="296"/>
      <c r="O55" s="272">
        <f t="shared" si="34"/>
        <v>0</v>
      </c>
      <c r="P55" s="296"/>
      <c r="Q55" s="272">
        <f t="shared" si="34"/>
        <v>0</v>
      </c>
      <c r="R55" s="296"/>
      <c r="S55" s="272">
        <f t="shared" si="34"/>
        <v>0</v>
      </c>
      <c r="T55" s="296"/>
      <c r="U55" s="272">
        <f t="shared" si="34"/>
        <v>0</v>
      </c>
      <c r="V55" s="296"/>
      <c r="W55" s="272">
        <f t="shared" si="34"/>
        <v>0</v>
      </c>
      <c r="X55" s="296"/>
      <c r="Y55" s="137">
        <f t="shared" ref="Y55:AT55" si="35">Y57-SUM(Y49,Y51,Y53)</f>
        <v>0</v>
      </c>
      <c r="Z55" s="272">
        <f t="shared" si="35"/>
        <v>0</v>
      </c>
      <c r="AA55" s="272">
        <f t="shared" si="35"/>
        <v>0</v>
      </c>
      <c r="AB55" s="137">
        <f t="shared" si="35"/>
        <v>0</v>
      </c>
      <c r="AC55" s="272">
        <f t="shared" si="35"/>
        <v>0</v>
      </c>
      <c r="AD55" s="272">
        <f t="shared" si="35"/>
        <v>0</v>
      </c>
      <c r="AE55" s="137">
        <f t="shared" si="35"/>
        <v>0</v>
      </c>
      <c r="AF55" s="272">
        <f t="shared" si="35"/>
        <v>0</v>
      </c>
      <c r="AG55" s="272">
        <f t="shared" si="35"/>
        <v>0</v>
      </c>
      <c r="AH55" s="138">
        <f t="shared" si="35"/>
        <v>0</v>
      </c>
      <c r="AI55" s="138">
        <f t="shared" si="35"/>
        <v>0</v>
      </c>
      <c r="AJ55" s="137">
        <f t="shared" si="35"/>
        <v>0</v>
      </c>
      <c r="AK55" s="272">
        <f t="shared" si="35"/>
        <v>0</v>
      </c>
      <c r="AL55" s="272">
        <f t="shared" si="35"/>
        <v>0</v>
      </c>
      <c r="AM55" s="137">
        <f t="shared" si="35"/>
        <v>0</v>
      </c>
      <c r="AN55" s="272">
        <f t="shared" si="35"/>
        <v>0</v>
      </c>
      <c r="AO55" s="272">
        <f t="shared" si="35"/>
        <v>0</v>
      </c>
      <c r="AP55" s="137">
        <f t="shared" si="35"/>
        <v>0</v>
      </c>
      <c r="AQ55" s="272">
        <f t="shared" si="35"/>
        <v>0</v>
      </c>
      <c r="AR55" s="272">
        <f t="shared" si="35"/>
        <v>0</v>
      </c>
      <c r="AS55" s="138">
        <f t="shared" si="35"/>
        <v>0</v>
      </c>
      <c r="AT55" s="138">
        <f t="shared" si="35"/>
        <v>0</v>
      </c>
    </row>
    <row r="56" spans="1:46" s="144" customFormat="1" ht="15" customHeight="1">
      <c r="A56" s="313"/>
      <c r="B56" s="305"/>
      <c r="C56" s="305"/>
      <c r="D56" s="305"/>
      <c r="E56" s="139" t="e">
        <f>E55/E57</f>
        <v>#DIV/0!</v>
      </c>
      <c r="F56" s="296"/>
      <c r="G56" s="139" t="e">
        <f t="shared" ref="G56:W56" si="36">G55/G57</f>
        <v>#DIV/0!</v>
      </c>
      <c r="H56" s="296"/>
      <c r="I56" s="139" t="e">
        <f t="shared" si="36"/>
        <v>#DIV/0!</v>
      </c>
      <c r="J56" s="296"/>
      <c r="K56" s="139" t="e">
        <f t="shared" si="36"/>
        <v>#DIV/0!</v>
      </c>
      <c r="L56" s="296"/>
      <c r="M56" s="139" t="e">
        <f t="shared" si="36"/>
        <v>#DIV/0!</v>
      </c>
      <c r="N56" s="296"/>
      <c r="O56" s="139" t="e">
        <f t="shared" si="36"/>
        <v>#DIV/0!</v>
      </c>
      <c r="P56" s="296"/>
      <c r="Q56" s="139" t="e">
        <f t="shared" si="36"/>
        <v>#DIV/0!</v>
      </c>
      <c r="R56" s="296"/>
      <c r="S56" s="139" t="e">
        <f t="shared" si="36"/>
        <v>#DIV/0!</v>
      </c>
      <c r="T56" s="296"/>
      <c r="U56" s="139" t="e">
        <f t="shared" si="36"/>
        <v>#DIV/0!</v>
      </c>
      <c r="V56" s="296"/>
      <c r="W56" s="139" t="e">
        <f t="shared" si="36"/>
        <v>#DIV/0!</v>
      </c>
      <c r="X56" s="296"/>
      <c r="Y56" s="140" t="e">
        <f>Y55/Y57</f>
        <v>#DIV/0!</v>
      </c>
      <c r="Z56" s="276" t="e">
        <f t="shared" ref="Z56:AT56" si="37">Z55/Z57</f>
        <v>#DIV/0!</v>
      </c>
      <c r="AA56" s="276" t="e">
        <f t="shared" si="37"/>
        <v>#DIV/0!</v>
      </c>
      <c r="AB56" s="140" t="e">
        <f t="shared" si="37"/>
        <v>#DIV/0!</v>
      </c>
      <c r="AC56" s="276" t="e">
        <f t="shared" si="37"/>
        <v>#DIV/0!</v>
      </c>
      <c r="AD56" s="276" t="e">
        <f t="shared" si="37"/>
        <v>#DIV/0!</v>
      </c>
      <c r="AE56" s="140" t="e">
        <f t="shared" si="37"/>
        <v>#DIV/0!</v>
      </c>
      <c r="AF56" s="276" t="e">
        <f t="shared" si="37"/>
        <v>#DIV/0!</v>
      </c>
      <c r="AG56" s="276" t="e">
        <f t="shared" si="37"/>
        <v>#DIV/0!</v>
      </c>
      <c r="AH56" s="141" t="e">
        <f t="shared" si="37"/>
        <v>#DIV/0!</v>
      </c>
      <c r="AI56" s="141" t="e">
        <f t="shared" si="37"/>
        <v>#DIV/0!</v>
      </c>
      <c r="AJ56" s="140" t="e">
        <f t="shared" si="37"/>
        <v>#DIV/0!</v>
      </c>
      <c r="AK56" s="276" t="e">
        <f t="shared" si="37"/>
        <v>#DIV/0!</v>
      </c>
      <c r="AL56" s="276" t="e">
        <f t="shared" si="37"/>
        <v>#DIV/0!</v>
      </c>
      <c r="AM56" s="140" t="e">
        <f t="shared" si="37"/>
        <v>#DIV/0!</v>
      </c>
      <c r="AN56" s="276" t="e">
        <f t="shared" si="37"/>
        <v>#DIV/0!</v>
      </c>
      <c r="AO56" s="276" t="e">
        <f t="shared" si="37"/>
        <v>#DIV/0!</v>
      </c>
      <c r="AP56" s="140" t="e">
        <f t="shared" si="37"/>
        <v>#DIV/0!</v>
      </c>
      <c r="AQ56" s="276" t="e">
        <f t="shared" si="37"/>
        <v>#DIV/0!</v>
      </c>
      <c r="AR56" s="276" t="e">
        <f t="shared" si="37"/>
        <v>#DIV/0!</v>
      </c>
      <c r="AS56" s="141" t="e">
        <f t="shared" si="37"/>
        <v>#DIV/0!</v>
      </c>
      <c r="AT56" s="141" t="e">
        <f t="shared" si="37"/>
        <v>#DIV/0!</v>
      </c>
    </row>
    <row r="57" spans="1:46" s="144" customFormat="1" ht="15.75">
      <c r="A57" s="312" t="s">
        <v>32</v>
      </c>
      <c r="B57" s="312"/>
      <c r="C57" s="312"/>
      <c r="D57" s="312"/>
      <c r="E57" s="143">
        <f>COUNTA('MAKLUMAT MURID'!$B13:$C52)</f>
        <v>0</v>
      </c>
      <c r="F57" s="297"/>
      <c r="G57" s="143">
        <f>COUNTA('MAKLUMAT MURID'!$B13:$C52)</f>
        <v>0</v>
      </c>
      <c r="H57" s="297"/>
      <c r="I57" s="143">
        <f>COUNTA('MAKLUMAT MURID'!$B13:$C52)</f>
        <v>0</v>
      </c>
      <c r="J57" s="297"/>
      <c r="K57" s="143">
        <f>COUNTA('MAKLUMAT MURID'!$B13:$C52)</f>
        <v>0</v>
      </c>
      <c r="L57" s="297"/>
      <c r="M57" s="143">
        <f>COUNTA('MAKLUMAT MURID'!$B13:$C52)</f>
        <v>0</v>
      </c>
      <c r="N57" s="297"/>
      <c r="O57" s="143">
        <f>COUNTA('MAKLUMAT MURID'!$B13:$C52)</f>
        <v>0</v>
      </c>
      <c r="P57" s="297"/>
      <c r="Q57" s="143">
        <f>COUNTA('MAKLUMAT MURID'!$B13:$C52)</f>
        <v>0</v>
      </c>
      <c r="R57" s="297"/>
      <c r="S57" s="143">
        <f>COUNTA('MAKLUMAT MURID'!$B13:$C52)</f>
        <v>0</v>
      </c>
      <c r="T57" s="297"/>
      <c r="U57" s="143">
        <f>COUNTA('MAKLUMAT MURID'!$B13:$C52)</f>
        <v>0</v>
      </c>
      <c r="V57" s="297"/>
      <c r="W57" s="143">
        <f>COUNTA('MAKLUMAT MURID'!$B13:$C52)</f>
        <v>0</v>
      </c>
      <c r="X57" s="297"/>
      <c r="Y57" s="143">
        <f>COUNTA('MAKLUMAT MURID'!$B13:$C52)</f>
        <v>0</v>
      </c>
      <c r="Z57" s="143">
        <f>'MAKLUMAT MURID'!$G$58</f>
        <v>0</v>
      </c>
      <c r="AA57" s="143">
        <f>'MAKLUMAT MURID'!$G$57</f>
        <v>0</v>
      </c>
      <c r="AB57" s="143">
        <f>COUNTA('MAKLUMAT MURID'!$B13:$C52)</f>
        <v>0</v>
      </c>
      <c r="AC57" s="143">
        <f>'MAKLUMAT MURID'!$G$58</f>
        <v>0</v>
      </c>
      <c r="AD57" s="143">
        <f>'MAKLUMAT MURID'!$G$57</f>
        <v>0</v>
      </c>
      <c r="AE57" s="143">
        <f>COUNTA('MAKLUMAT MURID'!$B13:$C52)</f>
        <v>0</v>
      </c>
      <c r="AF57" s="143">
        <f>'MAKLUMAT MURID'!$G$58</f>
        <v>0</v>
      </c>
      <c r="AG57" s="143">
        <f>'MAKLUMAT MURID'!$G$57</f>
        <v>0</v>
      </c>
      <c r="AH57" s="143">
        <f>'MAKLUMAT MURID'!$G$58</f>
        <v>0</v>
      </c>
      <c r="AI57" s="143">
        <f>'MAKLUMAT MURID'!$G$57</f>
        <v>0</v>
      </c>
      <c r="AJ57" s="143">
        <f>COUNTA('MAKLUMAT MURID'!$B13:$C52)</f>
        <v>0</v>
      </c>
      <c r="AK57" s="143">
        <f>'MAKLUMAT MURID'!$G$58</f>
        <v>0</v>
      </c>
      <c r="AL57" s="143">
        <f>'MAKLUMAT MURID'!$G$57</f>
        <v>0</v>
      </c>
      <c r="AM57" s="143">
        <f>COUNTA('MAKLUMAT MURID'!$B13:$C52)</f>
        <v>0</v>
      </c>
      <c r="AN57" s="143">
        <f>'MAKLUMAT MURID'!$G$58</f>
        <v>0</v>
      </c>
      <c r="AO57" s="143">
        <f>'MAKLUMAT MURID'!$G$57</f>
        <v>0</v>
      </c>
      <c r="AP57" s="143">
        <f>COUNTA('MAKLUMAT MURID'!$B13:$C52)</f>
        <v>0</v>
      </c>
      <c r="AQ57" s="143">
        <f>'MAKLUMAT MURID'!$G$58</f>
        <v>0</v>
      </c>
      <c r="AR57" s="143">
        <f>'MAKLUMAT MURID'!$G$57</f>
        <v>0</v>
      </c>
      <c r="AS57" s="143">
        <f>'MAKLUMAT MURID'!$G$58</f>
        <v>0</v>
      </c>
      <c r="AT57" s="143">
        <f>'MAKLUMAT MURID'!$G$57</f>
        <v>0</v>
      </c>
    </row>
  </sheetData>
  <sheetProtection password="D94E" sheet="1" objects="1" scenarios="1"/>
  <mergeCells count="58">
    <mergeCell ref="AQ5:AR5"/>
    <mergeCell ref="A57:D57"/>
    <mergeCell ref="Y7:AI7"/>
    <mergeCell ref="AJ7:AT7"/>
    <mergeCell ref="E3:H3"/>
    <mergeCell ref="I3:L3"/>
    <mergeCell ref="M3:P3"/>
    <mergeCell ref="Q3:T3"/>
    <mergeCell ref="W4:X6"/>
    <mergeCell ref="U4:V6"/>
    <mergeCell ref="S4:T6"/>
    <mergeCell ref="A49:A56"/>
    <mergeCell ref="B49:D50"/>
    <mergeCell ref="B51:D52"/>
    <mergeCell ref="B53:D54"/>
    <mergeCell ref="B55:D56"/>
    <mergeCell ref="U2:X2"/>
    <mergeCell ref="M2:T2"/>
    <mergeCell ref="A1:H1"/>
    <mergeCell ref="A2:A7"/>
    <mergeCell ref="B2:B7"/>
    <mergeCell ref="C2:C7"/>
    <mergeCell ref="D2:D7"/>
    <mergeCell ref="E2:L2"/>
    <mergeCell ref="E4:F6"/>
    <mergeCell ref="G4:H6"/>
    <mergeCell ref="I4:J6"/>
    <mergeCell ref="Q4:R6"/>
    <mergeCell ref="K4:L6"/>
    <mergeCell ref="M4:N6"/>
    <mergeCell ref="O4:P6"/>
    <mergeCell ref="U3:X3"/>
    <mergeCell ref="Y2:AT3"/>
    <mergeCell ref="Y4:AI4"/>
    <mergeCell ref="AJ4:AT4"/>
    <mergeCell ref="AH5:AI5"/>
    <mergeCell ref="AS5:AT5"/>
    <mergeCell ref="Y5:Y6"/>
    <mergeCell ref="AE5:AE6"/>
    <mergeCell ref="AJ5:AJ6"/>
    <mergeCell ref="AM5:AM6"/>
    <mergeCell ref="AP5:AP6"/>
    <mergeCell ref="Z5:AA5"/>
    <mergeCell ref="AC5:AD5"/>
    <mergeCell ref="AF5:AG5"/>
    <mergeCell ref="AB5:AB6"/>
    <mergeCell ref="AK5:AL5"/>
    <mergeCell ref="AN5:AO5"/>
    <mergeCell ref="F49:F57"/>
    <mergeCell ref="H49:H57"/>
    <mergeCell ref="J49:J57"/>
    <mergeCell ref="L49:L57"/>
    <mergeCell ref="N49:N57"/>
    <mergeCell ref="X49:X57"/>
    <mergeCell ref="R49:R57"/>
    <mergeCell ref="P49:P57"/>
    <mergeCell ref="T49:T57"/>
    <mergeCell ref="V49:V57"/>
  </mergeCells>
  <dataValidations count="2">
    <dataValidation type="whole" allowBlank="1" showErrorMessage="1" errorTitle="TAHAP PENGUASAAN" error="Sila Berikan Nilai Antara 1 hingga 3 Sahaja. Terima Kasih" sqref="AJ8:AJ47 AM8:AM47 AE8:AE47 AB8:AB47 Y8:Y47 AP8:AP47">
      <formula1>1</formula1>
      <formula2>3</formula2>
    </dataValidation>
    <dataValidation allowBlank="1" showErrorMessage="1" errorTitle="TAHAP PENGUASAAN" error="Sila Berikan Nilai Antara 1 hingga 3 Sahaja. Terima Kasih" sqref="AC8:AD47 AN8:AO47 Z8:AA47 AF8:AG47 X8:X47 AK8:AL47 AQ8:AR47 H8:H47 J8:J47 L8:L47 N8:N47 P8:P47 R8:R47 T8:T47 V8:V47 F8:F47"/>
  </dataValidations>
  <pageMargins left="0.7" right="0.7" top="0.75" bottom="0.75" header="0.3" footer="0.3"/>
  <pageSetup paperSize="9" scale="39" orientation="landscape"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ErrorMessage="1" errorTitle="TAHAP PENGUASAAN" error="Sila Berikan Nilai Antara 1 hingga 3 Sahaja. Terima Kasih">
          <x14:formula1>
            <xm:f>Configuration!$C$12:$C$14</xm:f>
          </x14:formula1>
          <xm:sqref>AH8:AI47 AS8:AT47 K8:K47 S8:S47 W8:W47 E8:E47 I8:I47 G8:G47 Q8:Q47 O8:O47 M8:M47 U8:U47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T57"/>
  <sheetViews>
    <sheetView topLeftCell="A34" zoomScale="50" zoomScaleNormal="50" workbookViewId="0">
      <selection activeCell="AY17" sqref="AY16:AY17"/>
    </sheetView>
  </sheetViews>
  <sheetFormatPr defaultRowHeight="15"/>
  <cols>
    <col min="1" max="1" width="4.5703125" customWidth="1"/>
    <col min="2" max="2" width="42.7109375" customWidth="1"/>
    <col min="3" max="3" width="8.140625" customWidth="1"/>
    <col min="4" max="4" width="8.28515625" customWidth="1"/>
    <col min="5" max="5" width="8.42578125" customWidth="1"/>
    <col min="6" max="6" width="12.42578125" customWidth="1"/>
    <col min="7" max="7" width="8.42578125" customWidth="1"/>
    <col min="8" max="8" width="11.5703125" customWidth="1"/>
    <col min="9" max="9" width="8.42578125" customWidth="1"/>
    <col min="10" max="10" width="11" customWidth="1"/>
    <col min="11" max="11" width="8.42578125" customWidth="1"/>
    <col min="12" max="12" width="9.85546875" customWidth="1"/>
    <col min="13" max="13" width="8.42578125" customWidth="1"/>
    <col min="14" max="14" width="10.5703125" customWidth="1"/>
    <col min="15" max="15" width="8.42578125" customWidth="1"/>
    <col min="16" max="16" width="10.85546875" customWidth="1"/>
    <col min="17" max="17" width="8.42578125" customWidth="1"/>
    <col min="18" max="18" width="10.85546875" customWidth="1"/>
    <col min="19" max="19" width="8.42578125" customWidth="1"/>
    <col min="20" max="20" width="11" customWidth="1"/>
    <col min="21" max="21" width="8.42578125" customWidth="1"/>
    <col min="22" max="22" width="11.5703125" customWidth="1"/>
    <col min="23" max="23" width="8.42578125" customWidth="1"/>
    <col min="24" max="24" width="11.28515625" customWidth="1"/>
    <col min="25" max="25" width="9.140625" customWidth="1"/>
    <col min="26" max="27" width="9.140625" style="73" hidden="1" customWidth="1"/>
    <col min="29" max="30" width="9.140625" style="73" hidden="1" customWidth="1"/>
    <col min="32" max="33" width="9.140625" style="73" hidden="1" customWidth="1"/>
    <col min="37" max="38" width="9.140625" style="73" hidden="1" customWidth="1"/>
    <col min="40" max="41" width="9.140625" style="73" hidden="1" customWidth="1"/>
    <col min="43" max="44" width="9.140625" style="73" hidden="1" customWidth="1"/>
  </cols>
  <sheetData>
    <row r="1" spans="1:46" ht="39" customHeight="1">
      <c r="A1" s="336" t="s">
        <v>329</v>
      </c>
      <c r="B1" s="336"/>
      <c r="C1" s="336"/>
      <c r="D1" s="336"/>
      <c r="E1" s="336"/>
      <c r="F1" s="336"/>
      <c r="G1" s="336"/>
      <c r="H1" s="336"/>
      <c r="I1" s="22"/>
      <c r="J1" s="22"/>
      <c r="K1" s="22"/>
      <c r="L1" s="22"/>
      <c r="M1" s="22"/>
      <c r="N1" s="22"/>
      <c r="O1" s="22"/>
      <c r="P1" s="22"/>
      <c r="Q1" s="22"/>
      <c r="R1" s="22"/>
      <c r="S1" s="22"/>
      <c r="T1" s="22"/>
      <c r="U1" s="22"/>
      <c r="V1" s="22"/>
      <c r="W1" s="22"/>
      <c r="X1" s="22"/>
      <c r="Y1" s="23"/>
      <c r="Z1" s="71"/>
      <c r="AA1" s="71"/>
      <c r="AC1" s="71"/>
      <c r="AD1" s="71"/>
      <c r="AF1" s="71"/>
      <c r="AG1" s="71"/>
      <c r="AK1" s="71"/>
      <c r="AL1" s="71"/>
      <c r="AN1" s="71"/>
      <c r="AO1" s="71"/>
      <c r="AQ1" s="71"/>
      <c r="AR1" s="71"/>
    </row>
    <row r="2" spans="1:46" ht="30" customHeight="1">
      <c r="A2" s="324" t="s">
        <v>17</v>
      </c>
      <c r="B2" s="324" t="s">
        <v>18</v>
      </c>
      <c r="C2" s="324" t="s">
        <v>19</v>
      </c>
      <c r="D2" s="328" t="s">
        <v>12</v>
      </c>
      <c r="E2" s="316" t="s">
        <v>333</v>
      </c>
      <c r="F2" s="317"/>
      <c r="G2" s="317"/>
      <c r="H2" s="317"/>
      <c r="I2" s="317"/>
      <c r="J2" s="317"/>
      <c r="K2" s="317"/>
      <c r="L2" s="317"/>
      <c r="M2" s="316" t="s">
        <v>334</v>
      </c>
      <c r="N2" s="317"/>
      <c r="O2" s="317"/>
      <c r="P2" s="317"/>
      <c r="Q2" s="317"/>
      <c r="R2" s="317"/>
      <c r="S2" s="317"/>
      <c r="T2" s="317"/>
      <c r="U2" s="316" t="s">
        <v>335</v>
      </c>
      <c r="V2" s="317"/>
      <c r="W2" s="317"/>
      <c r="X2" s="317"/>
      <c r="Y2" s="332" t="s">
        <v>342</v>
      </c>
      <c r="Z2" s="333"/>
      <c r="AA2" s="333"/>
      <c r="AB2" s="333"/>
      <c r="AC2" s="333"/>
      <c r="AD2" s="333"/>
      <c r="AE2" s="333"/>
      <c r="AF2" s="333"/>
      <c r="AG2" s="333"/>
      <c r="AH2" s="333"/>
      <c r="AI2" s="333"/>
      <c r="AJ2" s="333"/>
      <c r="AK2" s="333"/>
      <c r="AL2" s="333"/>
      <c r="AM2" s="333"/>
      <c r="AN2" s="333"/>
      <c r="AO2" s="333"/>
      <c r="AP2" s="333"/>
      <c r="AQ2" s="333"/>
      <c r="AR2" s="333"/>
      <c r="AS2" s="333"/>
      <c r="AT2" s="341"/>
    </row>
    <row r="3" spans="1:46" ht="100.5" customHeight="1">
      <c r="A3" s="324"/>
      <c r="B3" s="324"/>
      <c r="C3" s="324"/>
      <c r="D3" s="328"/>
      <c r="E3" s="338" t="s">
        <v>52</v>
      </c>
      <c r="F3" s="339"/>
      <c r="G3" s="339"/>
      <c r="H3" s="340"/>
      <c r="I3" s="338" t="s">
        <v>53</v>
      </c>
      <c r="J3" s="339"/>
      <c r="K3" s="339"/>
      <c r="L3" s="340"/>
      <c r="M3" s="338" t="s">
        <v>54</v>
      </c>
      <c r="N3" s="339"/>
      <c r="O3" s="339"/>
      <c r="P3" s="340"/>
      <c r="Q3" s="338" t="s">
        <v>55</v>
      </c>
      <c r="R3" s="339"/>
      <c r="S3" s="339"/>
      <c r="T3" s="340"/>
      <c r="U3" s="338" t="s">
        <v>56</v>
      </c>
      <c r="V3" s="339"/>
      <c r="W3" s="339"/>
      <c r="X3" s="340"/>
      <c r="Y3" s="334"/>
      <c r="Z3" s="335"/>
      <c r="AA3" s="335"/>
      <c r="AB3" s="335"/>
      <c r="AC3" s="335"/>
      <c r="AD3" s="335"/>
      <c r="AE3" s="335"/>
      <c r="AF3" s="335"/>
      <c r="AG3" s="335"/>
      <c r="AH3" s="335"/>
      <c r="AI3" s="335"/>
      <c r="AJ3" s="335"/>
      <c r="AK3" s="335"/>
      <c r="AL3" s="335"/>
      <c r="AM3" s="335"/>
      <c r="AN3" s="335"/>
      <c r="AO3" s="335"/>
      <c r="AP3" s="335"/>
      <c r="AQ3" s="335"/>
      <c r="AR3" s="335"/>
      <c r="AS3" s="335"/>
      <c r="AT3" s="342"/>
    </row>
    <row r="4" spans="1:46" ht="24" customHeight="1">
      <c r="A4" s="324"/>
      <c r="B4" s="324"/>
      <c r="C4" s="324"/>
      <c r="D4" s="328"/>
      <c r="E4" s="298" t="s">
        <v>23</v>
      </c>
      <c r="F4" s="299"/>
      <c r="G4" s="306" t="s">
        <v>24</v>
      </c>
      <c r="H4" s="307"/>
      <c r="I4" s="298" t="s">
        <v>23</v>
      </c>
      <c r="J4" s="299"/>
      <c r="K4" s="306" t="s">
        <v>24</v>
      </c>
      <c r="L4" s="307"/>
      <c r="M4" s="298" t="s">
        <v>23</v>
      </c>
      <c r="N4" s="299"/>
      <c r="O4" s="306" t="s">
        <v>24</v>
      </c>
      <c r="P4" s="307"/>
      <c r="Q4" s="298" t="s">
        <v>23</v>
      </c>
      <c r="R4" s="299"/>
      <c r="S4" s="306" t="s">
        <v>24</v>
      </c>
      <c r="T4" s="307"/>
      <c r="U4" s="298" t="s">
        <v>23</v>
      </c>
      <c r="V4" s="299"/>
      <c r="W4" s="306" t="s">
        <v>24</v>
      </c>
      <c r="X4" s="307"/>
      <c r="Y4" s="314" t="s">
        <v>446</v>
      </c>
      <c r="Z4" s="315"/>
      <c r="AA4" s="315"/>
      <c r="AB4" s="315"/>
      <c r="AC4" s="315"/>
      <c r="AD4" s="315"/>
      <c r="AE4" s="315"/>
      <c r="AF4" s="315"/>
      <c r="AG4" s="315"/>
      <c r="AH4" s="315"/>
      <c r="AI4" s="329"/>
      <c r="AJ4" s="314" t="s">
        <v>447</v>
      </c>
      <c r="AK4" s="315"/>
      <c r="AL4" s="315"/>
      <c r="AM4" s="315"/>
      <c r="AN4" s="315"/>
      <c r="AO4" s="315"/>
      <c r="AP4" s="315"/>
      <c r="AQ4" s="315"/>
      <c r="AR4" s="315"/>
      <c r="AS4" s="315"/>
      <c r="AT4" s="329"/>
    </row>
    <row r="5" spans="1:46" ht="25.5" customHeight="1">
      <c r="A5" s="324"/>
      <c r="B5" s="324"/>
      <c r="C5" s="324"/>
      <c r="D5" s="328"/>
      <c r="E5" s="300"/>
      <c r="F5" s="301"/>
      <c r="G5" s="308"/>
      <c r="H5" s="309"/>
      <c r="I5" s="300"/>
      <c r="J5" s="301"/>
      <c r="K5" s="308"/>
      <c r="L5" s="309"/>
      <c r="M5" s="300"/>
      <c r="N5" s="301"/>
      <c r="O5" s="308"/>
      <c r="P5" s="309"/>
      <c r="Q5" s="300"/>
      <c r="R5" s="301"/>
      <c r="S5" s="308"/>
      <c r="T5" s="309"/>
      <c r="U5" s="300"/>
      <c r="V5" s="301"/>
      <c r="W5" s="308"/>
      <c r="X5" s="309"/>
      <c r="Y5" s="330" t="s">
        <v>263</v>
      </c>
      <c r="Z5" s="293" t="s">
        <v>263</v>
      </c>
      <c r="AA5" s="294"/>
      <c r="AB5" s="330" t="s">
        <v>264</v>
      </c>
      <c r="AC5" s="293" t="s">
        <v>264</v>
      </c>
      <c r="AD5" s="294"/>
      <c r="AE5" s="330" t="s">
        <v>265</v>
      </c>
      <c r="AF5" s="293" t="s">
        <v>265</v>
      </c>
      <c r="AG5" s="294"/>
      <c r="AH5" s="321" t="s">
        <v>155</v>
      </c>
      <c r="AI5" s="322"/>
      <c r="AJ5" s="330" t="s">
        <v>263</v>
      </c>
      <c r="AK5" s="293" t="s">
        <v>263</v>
      </c>
      <c r="AL5" s="294"/>
      <c r="AM5" s="330" t="s">
        <v>264</v>
      </c>
      <c r="AN5" s="293" t="s">
        <v>264</v>
      </c>
      <c r="AO5" s="294"/>
      <c r="AP5" s="330" t="s">
        <v>265</v>
      </c>
      <c r="AQ5" s="293" t="s">
        <v>265</v>
      </c>
      <c r="AR5" s="294"/>
      <c r="AS5" s="321" t="s">
        <v>155</v>
      </c>
      <c r="AT5" s="322"/>
    </row>
    <row r="6" spans="1:46" ht="15.75" customHeight="1">
      <c r="A6" s="324"/>
      <c r="B6" s="324"/>
      <c r="C6" s="324"/>
      <c r="D6" s="328"/>
      <c r="E6" s="302"/>
      <c r="F6" s="303"/>
      <c r="G6" s="310"/>
      <c r="H6" s="311"/>
      <c r="I6" s="302"/>
      <c r="J6" s="303"/>
      <c r="K6" s="310"/>
      <c r="L6" s="311"/>
      <c r="M6" s="302"/>
      <c r="N6" s="303"/>
      <c r="O6" s="310"/>
      <c r="P6" s="311"/>
      <c r="Q6" s="302"/>
      <c r="R6" s="303"/>
      <c r="S6" s="310"/>
      <c r="T6" s="311"/>
      <c r="U6" s="302"/>
      <c r="V6" s="303"/>
      <c r="W6" s="310"/>
      <c r="X6" s="311"/>
      <c r="Y6" s="331"/>
      <c r="Z6" s="72" t="s">
        <v>26</v>
      </c>
      <c r="AA6" s="72" t="s">
        <v>27</v>
      </c>
      <c r="AB6" s="331"/>
      <c r="AC6" s="72" t="s">
        <v>26</v>
      </c>
      <c r="AD6" s="72" t="s">
        <v>27</v>
      </c>
      <c r="AE6" s="331"/>
      <c r="AF6" s="72" t="s">
        <v>26</v>
      </c>
      <c r="AG6" s="72" t="s">
        <v>27</v>
      </c>
      <c r="AH6" s="67" t="s">
        <v>26</v>
      </c>
      <c r="AI6" s="67" t="s">
        <v>27</v>
      </c>
      <c r="AJ6" s="331"/>
      <c r="AK6" s="72" t="s">
        <v>26</v>
      </c>
      <c r="AL6" s="72" t="s">
        <v>27</v>
      </c>
      <c r="AM6" s="331"/>
      <c r="AN6" s="72" t="s">
        <v>26</v>
      </c>
      <c r="AO6" s="72" t="s">
        <v>27</v>
      </c>
      <c r="AP6" s="331"/>
      <c r="AQ6" s="72" t="s">
        <v>26</v>
      </c>
      <c r="AR6" s="72" t="s">
        <v>27</v>
      </c>
      <c r="AS6" s="67" t="s">
        <v>26</v>
      </c>
      <c r="AT6" s="67" t="s">
        <v>27</v>
      </c>
    </row>
    <row r="7" spans="1:46" ht="25.5" customHeight="1">
      <c r="A7" s="324"/>
      <c r="B7" s="324"/>
      <c r="C7" s="324"/>
      <c r="D7" s="328"/>
      <c r="E7" s="122" t="s">
        <v>25</v>
      </c>
      <c r="F7" s="122" t="s">
        <v>262</v>
      </c>
      <c r="G7" s="122" t="s">
        <v>25</v>
      </c>
      <c r="H7" s="122" t="s">
        <v>262</v>
      </c>
      <c r="I7" s="122" t="s">
        <v>25</v>
      </c>
      <c r="J7" s="122" t="s">
        <v>262</v>
      </c>
      <c r="K7" s="122" t="s">
        <v>25</v>
      </c>
      <c r="L7" s="122" t="s">
        <v>262</v>
      </c>
      <c r="M7" s="122" t="s">
        <v>25</v>
      </c>
      <c r="N7" s="122" t="s">
        <v>262</v>
      </c>
      <c r="O7" s="122" t="s">
        <v>25</v>
      </c>
      <c r="P7" s="122" t="s">
        <v>262</v>
      </c>
      <c r="Q7" s="122" t="s">
        <v>25</v>
      </c>
      <c r="R7" s="122" t="s">
        <v>262</v>
      </c>
      <c r="S7" s="122" t="s">
        <v>25</v>
      </c>
      <c r="T7" s="122" t="s">
        <v>262</v>
      </c>
      <c r="U7" s="122" t="s">
        <v>25</v>
      </c>
      <c r="V7" s="122" t="s">
        <v>262</v>
      </c>
      <c r="W7" s="122" t="s">
        <v>25</v>
      </c>
      <c r="X7" s="122" t="s">
        <v>262</v>
      </c>
      <c r="Y7" s="314" t="s">
        <v>323</v>
      </c>
      <c r="Z7" s="315"/>
      <c r="AA7" s="315"/>
      <c r="AB7" s="315"/>
      <c r="AC7" s="315"/>
      <c r="AD7" s="315"/>
      <c r="AE7" s="315"/>
      <c r="AF7" s="315"/>
      <c r="AG7" s="315"/>
      <c r="AH7" s="315"/>
      <c r="AI7" s="329"/>
      <c r="AJ7" s="314" t="s">
        <v>323</v>
      </c>
      <c r="AK7" s="315"/>
      <c r="AL7" s="315"/>
      <c r="AM7" s="315"/>
      <c r="AN7" s="315"/>
      <c r="AO7" s="315"/>
      <c r="AP7" s="315"/>
      <c r="AQ7" s="315"/>
      <c r="AR7" s="315"/>
      <c r="AS7" s="315"/>
      <c r="AT7" s="329"/>
    </row>
    <row r="8" spans="1:46" ht="45" customHeight="1">
      <c r="A8" s="131">
        <f>'MAKLUMAT MURID'!A13</f>
        <v>1</v>
      </c>
      <c r="B8" s="225">
        <f>VLOOKUP(A8,'MAKLUMAT MURID'!$A$13:$I$52,2,FALSE)</f>
        <v>0</v>
      </c>
      <c r="C8" s="131" t="str">
        <f>VLOOKUP(A8,'MAKLUMAT MURID'!$A$13:$I$52,6,FALSE)</f>
        <v/>
      </c>
      <c r="D8" s="131">
        <f>VLOOKUP(A8,'MAKLUMAT MURID'!$A$13:$I$52,5,FALSE)</f>
        <v>0</v>
      </c>
      <c r="E8" s="38"/>
      <c r="F8" s="134"/>
      <c r="G8" s="38"/>
      <c r="H8" s="134"/>
      <c r="I8" s="38"/>
      <c r="J8" s="134"/>
      <c r="K8" s="38"/>
      <c r="L8" s="134"/>
      <c r="M8" s="38"/>
      <c r="N8" s="134"/>
      <c r="O8" s="38"/>
      <c r="P8" s="134"/>
      <c r="Q8" s="38"/>
      <c r="R8" s="134"/>
      <c r="S8" s="38"/>
      <c r="T8" s="134"/>
      <c r="U8" s="38"/>
      <c r="V8" s="134"/>
      <c r="W8" s="38"/>
      <c r="X8" s="134"/>
      <c r="Y8" s="127" t="str">
        <f>IF(AND(Z8="",AA8=""),"",AVERAGE(Z8:AA8))</f>
        <v/>
      </c>
      <c r="Z8" s="125" t="str">
        <f>IF($C8=Z$6,IF(SUM(I8,E8)=0,"",IF(AND(AVERAGE(I8,E8)&gt;=1,AVERAGE(I8,E8)&lt;=1.6),1,IF(AND(AVERAGE(I8,E8)&gt;1.6,AVERAGE(I8,E8)&lt;=2.6),2,IF(AND(AVERAGE(I8,E8)&gt;2.6,AVERAGE(I8,E8)&lt;=3),3)))),"")</f>
        <v/>
      </c>
      <c r="AA8" s="125" t="str">
        <f>IF($C8=AA$6,IF(SUM(E8,I8)=0,"",IF(AND(AVERAGE(E8,I8)&gt;=1,AVERAGE(E8,I8)&lt;=1.6),1,IF(AND(AVERAGE(E8,I8)&gt;1.6,AVERAGE(E8,I8)&lt;=2.6),2,IF(AND(AVERAGE(E8,I8)&gt;2.6,AVERAGE(E8,I8)&lt;=3),3)))),"")</f>
        <v/>
      </c>
      <c r="AB8" s="127" t="str">
        <f>IF(AND(AC8="",AD8=""),"",AVERAGE(AC8:AD8))</f>
        <v/>
      </c>
      <c r="AC8" s="125" t="str">
        <f>IF($C8=AC$6,IF(SUM(M8,Q8)=0,"",IF(AND(AVERAGE(M8,Q8)&gt;=1,AVERAGE(M8,Q8)&lt;=1.6),1,IF(AND(AVERAGE(M8,Q8)&gt;1.6,AVERAGE(M8,Q8)&lt;=2.6),2,IF(AND(AVERAGE(M8,Q8)&gt;2.6,AVERAGE(M8,Q8)&lt;=3),3)))),"")</f>
        <v/>
      </c>
      <c r="AD8" s="125" t="str">
        <f>IF($C8=AD$6,IF(SUM(M8,Q8)=0,"",IF(AND(AVERAGE(M8,Q8)&gt;=1,AVERAGE(M8,Q8)&lt;=1.6),1,IF(AND(AVERAGE(M8,Q8)&gt;1.6,AVERAGE(M8,Q8)&lt;=2.6),2,IF(AND(AVERAGE(M8,Q8)&gt;2.6,AVERAGE(M8,Q8)&lt;=3),3)))),"")</f>
        <v/>
      </c>
      <c r="AE8" s="127" t="str">
        <f>IF(AND(AF8="",AG8=""),"",AVERAGE(AF8:AG8))</f>
        <v/>
      </c>
      <c r="AF8" s="125" t="str">
        <f>IF($C8=AF$6,IF(SUM(U8)=0,"",IF(AND(AVERAGE(U8)&gt;=1,AVERAGE(U8)&lt;=1.6),1,IF(AND(AVERAGE(U8)&gt;1.6,AVERAGE(U8)&lt;=2.6),2,IF(AND(AVERAGE(U8)&gt;2.6,AVERAGE(U8)&lt;=3),3)))),"")</f>
        <v/>
      </c>
      <c r="AG8" s="125" t="str">
        <f>IF($C8=AG$6,IF(SUM(U8)=0,"",IF(AND(AVERAGE(U8)&gt;=1,AVERAGE(U8)&lt;=1.6),1,IF(AND(AVERAGE(U8)&gt;1.6,AVERAGE(U8)&lt;=2.6),2,IF(AND(AVERAGE(U8)&gt;2.6,AVERAGE(U8)&lt;=3),3)))),"")</f>
        <v/>
      </c>
      <c r="AH8" s="146"/>
      <c r="AI8" s="146"/>
      <c r="AJ8" s="127" t="str">
        <f>IF(AND(AK8="",AL8=""),"",AVERAGE(AK8:AL8))</f>
        <v/>
      </c>
      <c r="AK8" s="125" t="str">
        <f>IF($C8=AK$6,IF(SUM(G8,K8)=0,"",IF(AND(AVERAGE(G8,K8)&gt;=1,AVERAGE(G8,K8)&lt;=1.6),1,IF(AND(AVERAGE(G8,K8)&gt;1.6,AVERAGE(G8,K8)&lt;=2.6),2,IF(AND(AVERAGE(G8,K8)&gt;2.6,AVERAGE(G8,K8)&lt;=3),3)))),"")</f>
        <v/>
      </c>
      <c r="AL8" s="125" t="str">
        <f>IF($C8=AL$6,IF(SUM(G8,K8)=0,"",IF(AND(AVERAGE(G8,K8)&gt;=1,AVERAGE(G8,K8)&lt;=1.6),1,IF(AND(AVERAGE(G8,K8)&gt;1.6,AVERAGE(G8,K8)&lt;=2.6),2,IF(AND(AVERAGE(G8,K8)&gt;2.6,AVERAGE(G8,K8)&lt;=3),3)))),"")</f>
        <v/>
      </c>
      <c r="AM8" s="127" t="str">
        <f>IF(AND(AN8="",AO8=""),"",AVERAGE(AN8:AO8))</f>
        <v/>
      </c>
      <c r="AN8" s="125" t="str">
        <f>IF($C8=AN$6,IF(SUM(S8,O8)=0,"",IF(AND(AVERAGE(S8,O8)&gt;=1,AVERAGE(S8,O8)&lt;=1.6),1,IF(AND(AVERAGE(S8,O8)&gt;1.6,AVERAGE(S8,O8)&lt;=2.6),2,IF(AND(AVERAGE(S8,O8)&gt;2.6,AVERAGE(S8,O8)&lt;=3),3)))),"")</f>
        <v/>
      </c>
      <c r="AO8" s="125" t="str">
        <f>IF($C8=AO$6,IF(SUM(S8,O8)=0,"",IF(AND(AVERAGE(S8,O8)&gt;=1,AVERAGE(S8,O8)&lt;=1.6),1,IF(AND(AVERAGE(S8,O8)&gt;1.6,AVERAGE(S8,O8)&lt;=2.6),2,IF(AND(AVERAGE(S8,O8)&gt;2.6,AVERAGE(S8,O8)&lt;=3),3)))),"")</f>
        <v/>
      </c>
      <c r="AP8" s="127" t="str">
        <f>IF(AND(AQ8="",AR8=""),"",AVERAGE(AQ8:AR8))</f>
        <v/>
      </c>
      <c r="AQ8" s="125" t="str">
        <f>IF($C8=AQ$6,IF(SUM(W8)=0,"",IF(AND(AVERAGE(W8)&gt;=1,AVERAGE(W8)&lt;=1.6),1,IF(AND(AVERAGE(W8)&gt;1.6,AVERAGE(W8)&lt;=2.6),2,IF(AND(AVERAGE(W8)&gt;2.6,AVERAGE(W8)&lt;=3),3)))),"")</f>
        <v/>
      </c>
      <c r="AR8" s="125" t="str">
        <f>IF($C8=AR$6,IF(SUM(W8)=0,"",IF(AND(AVERAGE(W8)&gt;=1,AVERAGE(W8)&lt;=1.6),1,IF(AND(AVERAGE(W8)&gt;1.6,AVERAGE(W8)&lt;=2.6),2,IF(AND(AVERAGE(W8)&gt;2.6,AVERAGE(W8)&lt;=3),3)))),"")</f>
        <v/>
      </c>
      <c r="AS8" s="146"/>
      <c r="AT8" s="146"/>
    </row>
    <row r="9" spans="1:46" ht="45" customHeight="1">
      <c r="A9" s="131">
        <f>'MAKLUMAT MURID'!A14</f>
        <v>2</v>
      </c>
      <c r="B9" s="225">
        <f>VLOOKUP(A9,'MAKLUMAT MURID'!$A$13:$I$52,2,FALSE)</f>
        <v>0</v>
      </c>
      <c r="C9" s="131" t="str">
        <f>VLOOKUP(A9,'MAKLUMAT MURID'!$A$13:$I$52,6,FALSE)</f>
        <v/>
      </c>
      <c r="D9" s="131">
        <f>VLOOKUP(A9,'MAKLUMAT MURID'!$A$13:$I$52,5,FALSE)</f>
        <v>0</v>
      </c>
      <c r="E9" s="38"/>
      <c r="F9" s="134"/>
      <c r="G9" s="38"/>
      <c r="H9" s="134"/>
      <c r="I9" s="38"/>
      <c r="J9" s="134"/>
      <c r="K9" s="38"/>
      <c r="L9" s="134"/>
      <c r="M9" s="38"/>
      <c r="N9" s="134"/>
      <c r="O9" s="38"/>
      <c r="P9" s="134"/>
      <c r="Q9" s="38"/>
      <c r="R9" s="134"/>
      <c r="S9" s="38"/>
      <c r="T9" s="134"/>
      <c r="U9" s="38"/>
      <c r="V9" s="134"/>
      <c r="W9" s="38"/>
      <c r="X9" s="134"/>
      <c r="Y9" s="127" t="str">
        <f t="shared" ref="Y9:Y47" si="0">IF(AND(Z9="",AA9=""),"",AVERAGE(Z9:AA9))</f>
        <v/>
      </c>
      <c r="Z9" s="125" t="str">
        <f t="shared" ref="Z9:Z32" si="1">IF($C9=Z$6,IF(SUM(I9,E9)=0,"",IF(AND(AVERAGE(I9,E9)&gt;=1,AVERAGE(I9,E9)&lt;=1.6),1,IF(AND(AVERAGE(I9,E9)&gt;1.6,AVERAGE(I9,E9)&lt;=2.6),2,IF(AND(AVERAGE(I9,E9)&gt;2.6,AVERAGE(I9,E9)&lt;=3),3)))),"")</f>
        <v/>
      </c>
      <c r="AA9" s="125" t="str">
        <f t="shared" ref="AA9:AA32" si="2">IF($C9=AA$6,IF(SUM(E9,I9)=0,"",IF(AND(AVERAGE(E9,I9)&gt;=1,AVERAGE(E9,I9)&lt;=1.6),1,IF(AND(AVERAGE(E9,I9)&gt;1.6,AVERAGE(E9,I9)&lt;=2.6),2,IF(AND(AVERAGE(E9,I9)&gt;2.6,AVERAGE(E9,I9)&lt;=3),3)))),"")</f>
        <v/>
      </c>
      <c r="AB9" s="127" t="str">
        <f t="shared" ref="AB9:AB47" si="3">IF(AND(AC9="",AD9=""),"",AVERAGE(AC9:AD9))</f>
        <v/>
      </c>
      <c r="AC9" s="125" t="str">
        <f t="shared" ref="AC9:AC32" si="4">IF($C9=AC$6,IF(SUM(M9,Q9)=0,"",IF(AND(AVERAGE(M9,Q9)&gt;=1,AVERAGE(M9,Q9)&lt;=1.6),1,IF(AND(AVERAGE(M9,Q9)&gt;1.6,AVERAGE(M9,Q9)&lt;=2.6),2,IF(AND(AVERAGE(M9,Q9)&gt;2.6,AVERAGE(M9,Q9)&lt;=3),3)))),"")</f>
        <v/>
      </c>
      <c r="AD9" s="125" t="str">
        <f t="shared" ref="AD9:AD32" si="5">IF($C9=AD$6,IF(SUM(M9,Q9)=0,"",IF(AND(AVERAGE(M9,Q9)&gt;=1,AVERAGE(M9,Q9)&lt;=1.6),1,IF(AND(AVERAGE(M9,Q9)&gt;1.6,AVERAGE(M9,Q9)&lt;=2.6),2,IF(AND(AVERAGE(M9,Q9)&gt;2.6,AVERAGE(M9,Q9)&lt;=3),3)))),"")</f>
        <v/>
      </c>
      <c r="AE9" s="127" t="str">
        <f t="shared" ref="AE9:AE47" si="6">IF(AND(AF9="",AG9=""),"",AVERAGE(AF9:AG9))</f>
        <v/>
      </c>
      <c r="AF9" s="125" t="str">
        <f t="shared" ref="AF9:AF47" si="7">IF($C9=AF$6,IF(SUM(U9)=0,"",IF(AND(AVERAGE(U9)&gt;=1,AVERAGE(U9)&lt;=1.6),1,IF(AND(AVERAGE(U9)&gt;1.6,AVERAGE(U9)&lt;=2.6),2,IF(AND(AVERAGE(U9)&gt;2.6,AVERAGE(U9)&lt;=3),3)))),"")</f>
        <v/>
      </c>
      <c r="AG9" s="125" t="str">
        <f t="shared" ref="AG9:AG47" si="8">IF($C9=AG$6,IF(SUM(U9)=0,"",IF(AND(AVERAGE(U9)&gt;=1,AVERAGE(U9)&lt;=1.6),1,IF(AND(AVERAGE(U9)&gt;1.6,AVERAGE(U9)&lt;=2.6),2,IF(AND(AVERAGE(U9)&gt;2.6,AVERAGE(U9)&lt;=3),3)))),"")</f>
        <v/>
      </c>
      <c r="AH9" s="146"/>
      <c r="AI9" s="146"/>
      <c r="AJ9" s="127" t="str">
        <f t="shared" ref="AJ9:AJ47" si="9">IF(AND(AK9="",AL9=""),"",AVERAGE(AK9:AL9))</f>
        <v/>
      </c>
      <c r="AK9" s="125" t="str">
        <f t="shared" ref="AK9:AK31" si="10">IF($C9=AK$6,IF(SUM(G9,K9)=0,"",IF(AND(AVERAGE(G9,K9)&gt;=1,AVERAGE(G9,K9)&lt;=1.6),1,IF(AND(AVERAGE(G9,K9)&gt;1.6,AVERAGE(G9,K9)&lt;=2.6),2,IF(AND(AVERAGE(G9,K9)&gt;2.6,AVERAGE(G9,K9)&lt;=3),3)))),"")</f>
        <v/>
      </c>
      <c r="AL9" s="125" t="str">
        <f t="shared" ref="AL9:AL31" si="11">IF($C9=AL$6,IF(SUM(G9,K9)=0,"",IF(AND(AVERAGE(G9,K9)&gt;=1,AVERAGE(G9,K9)&lt;=1.6),1,IF(AND(AVERAGE(G9,K9)&gt;1.6,AVERAGE(G9,K9)&lt;=2.6),2,IF(AND(AVERAGE(G9,K9)&gt;2.6,AVERAGE(G9,K9)&lt;=3),3)))),"")</f>
        <v/>
      </c>
      <c r="AM9" s="127" t="str">
        <f t="shared" ref="AM9:AM47" si="12">IF(AND(AN9="",AO9=""),"",AVERAGE(AN9:AO9))</f>
        <v/>
      </c>
      <c r="AN9" s="125" t="str">
        <f t="shared" ref="AN9:AN30" si="13">IF($C9=AN$6,IF(SUM(S9,O9)=0,"",IF(AND(AVERAGE(S9,O9)&gt;=1,AVERAGE(S9,O9)&lt;=1.6),1,IF(AND(AVERAGE(S9,O9)&gt;1.6,AVERAGE(S9,O9)&lt;=2.6),2,IF(AND(AVERAGE(S9,O9)&gt;2.6,AVERAGE(S9,O9)&lt;=3),3)))),"")</f>
        <v/>
      </c>
      <c r="AO9" s="125" t="str">
        <f t="shared" ref="AO9:AO30" si="14">IF($C9=AO$6,IF(SUM(S9,O9)=0,"",IF(AND(AVERAGE(S9,O9)&gt;=1,AVERAGE(S9,O9)&lt;=1.6),1,IF(AND(AVERAGE(S9,O9)&gt;1.6,AVERAGE(S9,O9)&lt;=2.6),2,IF(AND(AVERAGE(S9,O9)&gt;2.6,AVERAGE(S9,O9)&lt;=3),3)))),"")</f>
        <v/>
      </c>
      <c r="AP9" s="127" t="str">
        <f t="shared" ref="AP9:AP47" si="15">IF(AND(AQ9="",AR9=""),"",AVERAGE(AQ9:AR9))</f>
        <v/>
      </c>
      <c r="AQ9" s="125" t="str">
        <f t="shared" ref="AQ9:AQ32" si="16">IF($C9=AQ$6,IF(SUM(W9)=0,"",IF(AND(AVERAGE(W9)&gt;=1,AVERAGE(W9)&lt;=1.6),1,IF(AND(AVERAGE(W9)&gt;1.6,AVERAGE(W9)&lt;=2.6),2,IF(AND(AVERAGE(W9)&gt;2.6,AVERAGE(W9)&lt;=3),3)))),"")</f>
        <v/>
      </c>
      <c r="AR9" s="125" t="str">
        <f t="shared" ref="AR9:AR32" si="17">IF($C9=AR$6,IF(SUM(W9)=0,"",IF(AND(AVERAGE(W9)&gt;=1,AVERAGE(W9)&lt;=1.6),1,IF(AND(AVERAGE(W9)&gt;1.6,AVERAGE(W9)&lt;=2.6),2,IF(AND(AVERAGE(W9)&gt;2.6,AVERAGE(W9)&lt;=3),3)))),"")</f>
        <v/>
      </c>
      <c r="AS9" s="146"/>
      <c r="AT9" s="146"/>
    </row>
    <row r="10" spans="1:46" ht="45" customHeight="1">
      <c r="A10" s="131">
        <f>'MAKLUMAT MURID'!A15</f>
        <v>3</v>
      </c>
      <c r="B10" s="225">
        <f>VLOOKUP(A10,'MAKLUMAT MURID'!$A$13:$I$52,2,FALSE)</f>
        <v>0</v>
      </c>
      <c r="C10" s="131" t="str">
        <f>VLOOKUP(A10,'MAKLUMAT MURID'!$A$13:$I$52,6,FALSE)</f>
        <v/>
      </c>
      <c r="D10" s="131">
        <f>VLOOKUP(A10,'MAKLUMAT MURID'!$A$13:$I$52,5,FALSE)</f>
        <v>0</v>
      </c>
      <c r="E10" s="38"/>
      <c r="F10" s="134"/>
      <c r="G10" s="38"/>
      <c r="H10" s="134"/>
      <c r="I10" s="38"/>
      <c r="J10" s="134"/>
      <c r="K10" s="38"/>
      <c r="L10" s="134"/>
      <c r="M10" s="38"/>
      <c r="N10" s="134"/>
      <c r="O10" s="38"/>
      <c r="P10" s="134"/>
      <c r="Q10" s="38"/>
      <c r="R10" s="134"/>
      <c r="S10" s="38"/>
      <c r="T10" s="134"/>
      <c r="U10" s="38"/>
      <c r="V10" s="134"/>
      <c r="W10" s="38"/>
      <c r="X10" s="134"/>
      <c r="Y10" s="127" t="str">
        <f t="shared" si="0"/>
        <v/>
      </c>
      <c r="Z10" s="125" t="str">
        <f t="shared" si="1"/>
        <v/>
      </c>
      <c r="AA10" s="125" t="str">
        <f t="shared" si="2"/>
        <v/>
      </c>
      <c r="AB10" s="127" t="str">
        <f t="shared" si="3"/>
        <v/>
      </c>
      <c r="AC10" s="125" t="str">
        <f t="shared" si="4"/>
        <v/>
      </c>
      <c r="AD10" s="125" t="str">
        <f t="shared" si="5"/>
        <v/>
      </c>
      <c r="AE10" s="127" t="str">
        <f t="shared" si="6"/>
        <v/>
      </c>
      <c r="AF10" s="125" t="str">
        <f t="shared" si="7"/>
        <v/>
      </c>
      <c r="AG10" s="125" t="str">
        <f t="shared" si="8"/>
        <v/>
      </c>
      <c r="AH10" s="146"/>
      <c r="AI10" s="146"/>
      <c r="AJ10" s="127" t="str">
        <f t="shared" si="9"/>
        <v/>
      </c>
      <c r="AK10" s="125" t="str">
        <f t="shared" si="10"/>
        <v/>
      </c>
      <c r="AL10" s="125" t="str">
        <f t="shared" si="11"/>
        <v/>
      </c>
      <c r="AM10" s="127" t="str">
        <f t="shared" si="12"/>
        <v/>
      </c>
      <c r="AN10" s="125" t="str">
        <f t="shared" si="13"/>
        <v/>
      </c>
      <c r="AO10" s="125" t="str">
        <f t="shared" si="14"/>
        <v/>
      </c>
      <c r="AP10" s="127" t="str">
        <f t="shared" si="15"/>
        <v/>
      </c>
      <c r="AQ10" s="125" t="str">
        <f t="shared" si="16"/>
        <v/>
      </c>
      <c r="AR10" s="125" t="str">
        <f t="shared" si="17"/>
        <v/>
      </c>
      <c r="AS10" s="146"/>
      <c r="AT10" s="146"/>
    </row>
    <row r="11" spans="1:46" ht="45" customHeight="1">
      <c r="A11" s="131">
        <f>'MAKLUMAT MURID'!A16</f>
        <v>4</v>
      </c>
      <c r="B11" s="225">
        <f>VLOOKUP(A11,'MAKLUMAT MURID'!$A$13:$I$52,2,FALSE)</f>
        <v>0</v>
      </c>
      <c r="C11" s="131" t="str">
        <f>VLOOKUP(A11,'MAKLUMAT MURID'!$A$13:$I$52,6,FALSE)</f>
        <v/>
      </c>
      <c r="D11" s="131">
        <f>VLOOKUP(A11,'MAKLUMAT MURID'!$A$13:$I$52,5,FALSE)</f>
        <v>0</v>
      </c>
      <c r="E11" s="38"/>
      <c r="F11" s="134"/>
      <c r="G11" s="38"/>
      <c r="H11" s="134"/>
      <c r="I11" s="38"/>
      <c r="J11" s="134"/>
      <c r="K11" s="38"/>
      <c r="L11" s="134"/>
      <c r="M11" s="38"/>
      <c r="N11" s="134"/>
      <c r="O11" s="38"/>
      <c r="P11" s="134"/>
      <c r="Q11" s="38"/>
      <c r="R11" s="134"/>
      <c r="S11" s="38"/>
      <c r="T11" s="134"/>
      <c r="U11" s="38"/>
      <c r="V11" s="134"/>
      <c r="W11" s="38"/>
      <c r="X11" s="134"/>
      <c r="Y11" s="127" t="str">
        <f t="shared" si="0"/>
        <v/>
      </c>
      <c r="Z11" s="125" t="str">
        <f t="shared" si="1"/>
        <v/>
      </c>
      <c r="AA11" s="125" t="str">
        <f t="shared" si="2"/>
        <v/>
      </c>
      <c r="AB11" s="127" t="str">
        <f t="shared" si="3"/>
        <v/>
      </c>
      <c r="AC11" s="125" t="str">
        <f t="shared" si="4"/>
        <v/>
      </c>
      <c r="AD11" s="125" t="str">
        <f t="shared" si="5"/>
        <v/>
      </c>
      <c r="AE11" s="127" t="str">
        <f t="shared" si="6"/>
        <v/>
      </c>
      <c r="AF11" s="125" t="str">
        <f t="shared" si="7"/>
        <v/>
      </c>
      <c r="AG11" s="125" t="str">
        <f t="shared" si="8"/>
        <v/>
      </c>
      <c r="AH11" s="146"/>
      <c r="AI11" s="146"/>
      <c r="AJ11" s="127" t="str">
        <f t="shared" si="9"/>
        <v/>
      </c>
      <c r="AK11" s="125" t="str">
        <f t="shared" si="10"/>
        <v/>
      </c>
      <c r="AL11" s="125" t="str">
        <f t="shared" si="11"/>
        <v/>
      </c>
      <c r="AM11" s="127" t="str">
        <f t="shared" si="12"/>
        <v/>
      </c>
      <c r="AN11" s="125" t="str">
        <f t="shared" si="13"/>
        <v/>
      </c>
      <c r="AO11" s="125" t="str">
        <f t="shared" si="14"/>
        <v/>
      </c>
      <c r="AP11" s="127" t="str">
        <f t="shared" si="15"/>
        <v/>
      </c>
      <c r="AQ11" s="125" t="str">
        <f t="shared" si="16"/>
        <v/>
      </c>
      <c r="AR11" s="125" t="str">
        <f t="shared" si="17"/>
        <v/>
      </c>
      <c r="AS11" s="146"/>
      <c r="AT11" s="146"/>
    </row>
    <row r="12" spans="1:46" ht="45" customHeight="1">
      <c r="A12" s="131">
        <f>'MAKLUMAT MURID'!A17</f>
        <v>5</v>
      </c>
      <c r="B12" s="225">
        <f>VLOOKUP(A12,'MAKLUMAT MURID'!$A$13:$I$52,2,FALSE)</f>
        <v>0</v>
      </c>
      <c r="C12" s="131" t="str">
        <f>VLOOKUP(A12,'MAKLUMAT MURID'!$A$13:$I$52,6,FALSE)</f>
        <v/>
      </c>
      <c r="D12" s="131">
        <f>VLOOKUP(A12,'MAKLUMAT MURID'!$A$13:$I$52,5,FALSE)</f>
        <v>0</v>
      </c>
      <c r="E12" s="38"/>
      <c r="F12" s="134"/>
      <c r="G12" s="38"/>
      <c r="H12" s="134"/>
      <c r="I12" s="38"/>
      <c r="J12" s="134"/>
      <c r="K12" s="38"/>
      <c r="L12" s="134"/>
      <c r="M12" s="38"/>
      <c r="N12" s="134"/>
      <c r="O12" s="38"/>
      <c r="P12" s="134"/>
      <c r="Q12" s="38"/>
      <c r="R12" s="134"/>
      <c r="S12" s="38"/>
      <c r="T12" s="134"/>
      <c r="U12" s="38"/>
      <c r="V12" s="134"/>
      <c r="W12" s="38"/>
      <c r="X12" s="134"/>
      <c r="Y12" s="127" t="str">
        <f t="shared" si="0"/>
        <v/>
      </c>
      <c r="Z12" s="125" t="str">
        <f t="shared" si="1"/>
        <v/>
      </c>
      <c r="AA12" s="125" t="str">
        <f t="shared" si="2"/>
        <v/>
      </c>
      <c r="AB12" s="127" t="str">
        <f t="shared" si="3"/>
        <v/>
      </c>
      <c r="AC12" s="125" t="str">
        <f t="shared" si="4"/>
        <v/>
      </c>
      <c r="AD12" s="125" t="str">
        <f t="shared" si="5"/>
        <v/>
      </c>
      <c r="AE12" s="127" t="str">
        <f t="shared" si="6"/>
        <v/>
      </c>
      <c r="AF12" s="125" t="str">
        <f t="shared" si="7"/>
        <v/>
      </c>
      <c r="AG12" s="125" t="str">
        <f t="shared" si="8"/>
        <v/>
      </c>
      <c r="AH12" s="146"/>
      <c r="AI12" s="146"/>
      <c r="AJ12" s="127" t="str">
        <f t="shared" si="9"/>
        <v/>
      </c>
      <c r="AK12" s="125" t="str">
        <f t="shared" si="10"/>
        <v/>
      </c>
      <c r="AL12" s="125" t="str">
        <f t="shared" si="11"/>
        <v/>
      </c>
      <c r="AM12" s="127" t="str">
        <f t="shared" si="12"/>
        <v/>
      </c>
      <c r="AN12" s="125" t="str">
        <f t="shared" si="13"/>
        <v/>
      </c>
      <c r="AO12" s="125" t="str">
        <f t="shared" si="14"/>
        <v/>
      </c>
      <c r="AP12" s="127" t="str">
        <f t="shared" si="15"/>
        <v/>
      </c>
      <c r="AQ12" s="125" t="str">
        <f t="shared" si="16"/>
        <v/>
      </c>
      <c r="AR12" s="125" t="str">
        <f t="shared" si="17"/>
        <v/>
      </c>
      <c r="AS12" s="146"/>
      <c r="AT12" s="146"/>
    </row>
    <row r="13" spans="1:46" ht="45" customHeight="1">
      <c r="A13" s="131">
        <f>'MAKLUMAT MURID'!A18</f>
        <v>6</v>
      </c>
      <c r="B13" s="225">
        <f>VLOOKUP(A13,'MAKLUMAT MURID'!$A$13:$I$52,2,FALSE)</f>
        <v>0</v>
      </c>
      <c r="C13" s="131" t="str">
        <f>VLOOKUP(A13,'MAKLUMAT MURID'!$A$13:$I$52,6,FALSE)</f>
        <v/>
      </c>
      <c r="D13" s="131">
        <f>VLOOKUP(A13,'MAKLUMAT MURID'!$A$13:$I$52,5,FALSE)</f>
        <v>0</v>
      </c>
      <c r="E13" s="38"/>
      <c r="F13" s="134"/>
      <c r="G13" s="38"/>
      <c r="H13" s="134"/>
      <c r="I13" s="38"/>
      <c r="J13" s="134"/>
      <c r="K13" s="38"/>
      <c r="L13" s="134"/>
      <c r="M13" s="38"/>
      <c r="N13" s="134"/>
      <c r="O13" s="38"/>
      <c r="P13" s="134"/>
      <c r="Q13" s="38"/>
      <c r="R13" s="134"/>
      <c r="S13" s="38"/>
      <c r="T13" s="134"/>
      <c r="U13" s="38"/>
      <c r="V13" s="134"/>
      <c r="W13" s="38"/>
      <c r="X13" s="134"/>
      <c r="Y13" s="127" t="str">
        <f t="shared" si="0"/>
        <v/>
      </c>
      <c r="Z13" s="125" t="str">
        <f t="shared" si="1"/>
        <v/>
      </c>
      <c r="AA13" s="125" t="str">
        <f t="shared" si="2"/>
        <v/>
      </c>
      <c r="AB13" s="127" t="str">
        <f t="shared" si="3"/>
        <v/>
      </c>
      <c r="AC13" s="125" t="str">
        <f t="shared" si="4"/>
        <v/>
      </c>
      <c r="AD13" s="125" t="str">
        <f t="shared" si="5"/>
        <v/>
      </c>
      <c r="AE13" s="127" t="str">
        <f t="shared" si="6"/>
        <v/>
      </c>
      <c r="AF13" s="125" t="str">
        <f t="shared" si="7"/>
        <v/>
      </c>
      <c r="AG13" s="125" t="str">
        <f t="shared" si="8"/>
        <v/>
      </c>
      <c r="AH13" s="146"/>
      <c r="AI13" s="146"/>
      <c r="AJ13" s="127" t="str">
        <f t="shared" si="9"/>
        <v/>
      </c>
      <c r="AK13" s="125" t="str">
        <f t="shared" si="10"/>
        <v/>
      </c>
      <c r="AL13" s="125" t="str">
        <f t="shared" si="11"/>
        <v/>
      </c>
      <c r="AM13" s="127" t="str">
        <f t="shared" si="12"/>
        <v/>
      </c>
      <c r="AN13" s="125" t="str">
        <f t="shared" si="13"/>
        <v/>
      </c>
      <c r="AO13" s="125" t="str">
        <f t="shared" si="14"/>
        <v/>
      </c>
      <c r="AP13" s="127" t="str">
        <f t="shared" si="15"/>
        <v/>
      </c>
      <c r="AQ13" s="125" t="str">
        <f t="shared" si="16"/>
        <v/>
      </c>
      <c r="AR13" s="125" t="str">
        <f t="shared" si="17"/>
        <v/>
      </c>
      <c r="AS13" s="146"/>
      <c r="AT13" s="146"/>
    </row>
    <row r="14" spans="1:46" ht="45" customHeight="1">
      <c r="A14" s="131">
        <f>'MAKLUMAT MURID'!A19</f>
        <v>7</v>
      </c>
      <c r="B14" s="225">
        <f>VLOOKUP(A14,'MAKLUMAT MURID'!$A$13:$I$52,2,FALSE)</f>
        <v>0</v>
      </c>
      <c r="C14" s="131" t="str">
        <f>VLOOKUP(A14,'MAKLUMAT MURID'!$A$13:$I$52,6,FALSE)</f>
        <v/>
      </c>
      <c r="D14" s="131">
        <f>VLOOKUP(A14,'MAKLUMAT MURID'!$A$13:$I$52,5,FALSE)</f>
        <v>0</v>
      </c>
      <c r="E14" s="38"/>
      <c r="F14" s="134"/>
      <c r="G14" s="38"/>
      <c r="H14" s="134"/>
      <c r="I14" s="38"/>
      <c r="J14" s="134"/>
      <c r="K14" s="38"/>
      <c r="L14" s="134"/>
      <c r="M14" s="38"/>
      <c r="N14" s="134"/>
      <c r="O14" s="38"/>
      <c r="P14" s="134"/>
      <c r="Q14" s="38"/>
      <c r="R14" s="134"/>
      <c r="S14" s="38"/>
      <c r="T14" s="134"/>
      <c r="U14" s="38"/>
      <c r="V14" s="134"/>
      <c r="W14" s="38"/>
      <c r="X14" s="134"/>
      <c r="Y14" s="127" t="str">
        <f t="shared" si="0"/>
        <v/>
      </c>
      <c r="Z14" s="125" t="str">
        <f t="shared" si="1"/>
        <v/>
      </c>
      <c r="AA14" s="125" t="str">
        <f t="shared" si="2"/>
        <v/>
      </c>
      <c r="AB14" s="127" t="str">
        <f t="shared" si="3"/>
        <v/>
      </c>
      <c r="AC14" s="125" t="str">
        <f t="shared" si="4"/>
        <v/>
      </c>
      <c r="AD14" s="125" t="str">
        <f t="shared" si="5"/>
        <v/>
      </c>
      <c r="AE14" s="127" t="str">
        <f t="shared" si="6"/>
        <v/>
      </c>
      <c r="AF14" s="125" t="str">
        <f t="shared" si="7"/>
        <v/>
      </c>
      <c r="AG14" s="125" t="str">
        <f t="shared" si="8"/>
        <v/>
      </c>
      <c r="AH14" s="146"/>
      <c r="AI14" s="146"/>
      <c r="AJ14" s="127" t="str">
        <f t="shared" si="9"/>
        <v/>
      </c>
      <c r="AK14" s="125" t="str">
        <f t="shared" si="10"/>
        <v/>
      </c>
      <c r="AL14" s="125" t="str">
        <f t="shared" si="11"/>
        <v/>
      </c>
      <c r="AM14" s="127" t="str">
        <f t="shared" si="12"/>
        <v/>
      </c>
      <c r="AN14" s="125" t="str">
        <f t="shared" si="13"/>
        <v/>
      </c>
      <c r="AO14" s="125" t="str">
        <f t="shared" si="14"/>
        <v/>
      </c>
      <c r="AP14" s="127" t="str">
        <f t="shared" si="15"/>
        <v/>
      </c>
      <c r="AQ14" s="125" t="str">
        <f t="shared" si="16"/>
        <v/>
      </c>
      <c r="AR14" s="125" t="str">
        <f t="shared" si="17"/>
        <v/>
      </c>
      <c r="AS14" s="146"/>
      <c r="AT14" s="146"/>
    </row>
    <row r="15" spans="1:46" ht="45" customHeight="1">
      <c r="A15" s="131">
        <f>'MAKLUMAT MURID'!A20</f>
        <v>8</v>
      </c>
      <c r="B15" s="225">
        <f>VLOOKUP(A15,'MAKLUMAT MURID'!$A$13:$I$52,2,FALSE)</f>
        <v>0</v>
      </c>
      <c r="C15" s="131" t="str">
        <f>VLOOKUP(A15,'MAKLUMAT MURID'!$A$13:$I$52,6,FALSE)</f>
        <v/>
      </c>
      <c r="D15" s="131">
        <f>VLOOKUP(A15,'MAKLUMAT MURID'!$A$13:$I$52,5,FALSE)</f>
        <v>0</v>
      </c>
      <c r="E15" s="38"/>
      <c r="F15" s="134"/>
      <c r="G15" s="38"/>
      <c r="H15" s="134"/>
      <c r="I15" s="38"/>
      <c r="J15" s="134"/>
      <c r="K15" s="38"/>
      <c r="L15" s="134"/>
      <c r="M15" s="38"/>
      <c r="N15" s="134"/>
      <c r="O15" s="38"/>
      <c r="P15" s="134"/>
      <c r="Q15" s="38"/>
      <c r="R15" s="134"/>
      <c r="S15" s="38"/>
      <c r="T15" s="134"/>
      <c r="U15" s="38"/>
      <c r="V15" s="134"/>
      <c r="W15" s="38"/>
      <c r="X15" s="134"/>
      <c r="Y15" s="127" t="str">
        <f t="shared" si="0"/>
        <v/>
      </c>
      <c r="Z15" s="125" t="str">
        <f t="shared" si="1"/>
        <v/>
      </c>
      <c r="AA15" s="125" t="str">
        <f t="shared" si="2"/>
        <v/>
      </c>
      <c r="AB15" s="127" t="str">
        <f t="shared" si="3"/>
        <v/>
      </c>
      <c r="AC15" s="125" t="str">
        <f t="shared" si="4"/>
        <v/>
      </c>
      <c r="AD15" s="125" t="str">
        <f t="shared" si="5"/>
        <v/>
      </c>
      <c r="AE15" s="127" t="str">
        <f t="shared" si="6"/>
        <v/>
      </c>
      <c r="AF15" s="125" t="str">
        <f t="shared" si="7"/>
        <v/>
      </c>
      <c r="AG15" s="125" t="str">
        <f t="shared" si="8"/>
        <v/>
      </c>
      <c r="AH15" s="146"/>
      <c r="AI15" s="146"/>
      <c r="AJ15" s="127" t="str">
        <f t="shared" si="9"/>
        <v/>
      </c>
      <c r="AK15" s="125" t="str">
        <f t="shared" si="10"/>
        <v/>
      </c>
      <c r="AL15" s="125" t="str">
        <f t="shared" si="11"/>
        <v/>
      </c>
      <c r="AM15" s="127" t="str">
        <f t="shared" si="12"/>
        <v/>
      </c>
      <c r="AN15" s="125" t="str">
        <f t="shared" si="13"/>
        <v/>
      </c>
      <c r="AO15" s="125" t="str">
        <f t="shared" si="14"/>
        <v/>
      </c>
      <c r="AP15" s="127" t="str">
        <f t="shared" si="15"/>
        <v/>
      </c>
      <c r="AQ15" s="125" t="str">
        <f t="shared" si="16"/>
        <v/>
      </c>
      <c r="AR15" s="125" t="str">
        <f t="shared" si="17"/>
        <v/>
      </c>
      <c r="AS15" s="146"/>
      <c r="AT15" s="146"/>
    </row>
    <row r="16" spans="1:46" ht="45" customHeight="1">
      <c r="A16" s="131">
        <f>'MAKLUMAT MURID'!A21</f>
        <v>9</v>
      </c>
      <c r="B16" s="225">
        <f>VLOOKUP(A16,'MAKLUMAT MURID'!$A$13:$I$52,2,FALSE)</f>
        <v>0</v>
      </c>
      <c r="C16" s="131" t="str">
        <f>VLOOKUP(A16,'MAKLUMAT MURID'!$A$13:$I$52,6,FALSE)</f>
        <v/>
      </c>
      <c r="D16" s="131">
        <f>VLOOKUP(A16,'MAKLUMAT MURID'!$A$13:$I$52,5,FALSE)</f>
        <v>0</v>
      </c>
      <c r="E16" s="38"/>
      <c r="F16" s="134"/>
      <c r="G16" s="38"/>
      <c r="H16" s="134"/>
      <c r="I16" s="38"/>
      <c r="J16" s="134"/>
      <c r="K16" s="38"/>
      <c r="L16" s="134"/>
      <c r="M16" s="38"/>
      <c r="N16" s="134"/>
      <c r="O16" s="38"/>
      <c r="P16" s="134"/>
      <c r="Q16" s="38"/>
      <c r="R16" s="134"/>
      <c r="S16" s="38"/>
      <c r="T16" s="134"/>
      <c r="U16" s="38"/>
      <c r="V16" s="134"/>
      <c r="W16" s="38"/>
      <c r="X16" s="134"/>
      <c r="Y16" s="127" t="str">
        <f t="shared" si="0"/>
        <v/>
      </c>
      <c r="Z16" s="125" t="str">
        <f>IF($C16=Z$6,IF(SUM(I16,E16)=0,"",IF(AND(AVERAGE(I16,E16)&gt;=1,AVERAGE(I16,E16)&lt;=1.6),1,IF(AND(AVERAGE(I16,E16)&gt;1.6,AVERAGE(I16,E16)&lt;=2.6),2,IF(AND(AVERAGE(I16,E16)&gt;2.6,AVERAGE(I16,E16)&lt;=3),3)))),"")</f>
        <v/>
      </c>
      <c r="AA16" s="125" t="str">
        <f t="shared" si="2"/>
        <v/>
      </c>
      <c r="AB16" s="127" t="str">
        <f t="shared" si="3"/>
        <v/>
      </c>
      <c r="AC16" s="125" t="str">
        <f t="shared" si="4"/>
        <v/>
      </c>
      <c r="AD16" s="125" t="str">
        <f t="shared" si="5"/>
        <v/>
      </c>
      <c r="AE16" s="127" t="str">
        <f t="shared" si="6"/>
        <v/>
      </c>
      <c r="AF16" s="125" t="str">
        <f t="shared" si="7"/>
        <v/>
      </c>
      <c r="AG16" s="125" t="str">
        <f t="shared" si="8"/>
        <v/>
      </c>
      <c r="AH16" s="146"/>
      <c r="AI16" s="146"/>
      <c r="AJ16" s="127" t="str">
        <f t="shared" si="9"/>
        <v/>
      </c>
      <c r="AK16" s="125" t="str">
        <f t="shared" si="10"/>
        <v/>
      </c>
      <c r="AL16" s="125" t="str">
        <f t="shared" si="11"/>
        <v/>
      </c>
      <c r="AM16" s="127" t="str">
        <f t="shared" si="12"/>
        <v/>
      </c>
      <c r="AN16" s="125" t="str">
        <f t="shared" si="13"/>
        <v/>
      </c>
      <c r="AO16" s="125" t="str">
        <f t="shared" si="14"/>
        <v/>
      </c>
      <c r="AP16" s="127" t="str">
        <f t="shared" si="15"/>
        <v/>
      </c>
      <c r="AQ16" s="125" t="str">
        <f t="shared" si="16"/>
        <v/>
      </c>
      <c r="AR16" s="125" t="str">
        <f t="shared" si="17"/>
        <v/>
      </c>
      <c r="AS16" s="146"/>
      <c r="AT16" s="146"/>
    </row>
    <row r="17" spans="1:46" ht="45" customHeight="1">
      <c r="A17" s="131">
        <f>'MAKLUMAT MURID'!A22</f>
        <v>10</v>
      </c>
      <c r="B17" s="225">
        <f>VLOOKUP(A17,'MAKLUMAT MURID'!$A$13:$I$52,2,FALSE)</f>
        <v>0</v>
      </c>
      <c r="C17" s="131" t="str">
        <f>VLOOKUP(A17,'MAKLUMAT MURID'!$A$13:$I$52,6,FALSE)</f>
        <v/>
      </c>
      <c r="D17" s="131">
        <f>VLOOKUP(A17,'MAKLUMAT MURID'!$A$13:$I$52,5,FALSE)</f>
        <v>0</v>
      </c>
      <c r="E17" s="38"/>
      <c r="F17" s="134"/>
      <c r="G17" s="38"/>
      <c r="H17" s="134"/>
      <c r="I17" s="38"/>
      <c r="J17" s="134"/>
      <c r="K17" s="38"/>
      <c r="L17" s="134"/>
      <c r="M17" s="38"/>
      <c r="N17" s="134"/>
      <c r="O17" s="38"/>
      <c r="P17" s="134"/>
      <c r="Q17" s="38"/>
      <c r="R17" s="134"/>
      <c r="S17" s="38"/>
      <c r="T17" s="134"/>
      <c r="U17" s="38"/>
      <c r="V17" s="134"/>
      <c r="W17" s="38"/>
      <c r="X17" s="134"/>
      <c r="Y17" s="127" t="str">
        <f t="shared" si="0"/>
        <v/>
      </c>
      <c r="Z17" s="125" t="str">
        <f t="shared" si="1"/>
        <v/>
      </c>
      <c r="AA17" s="125" t="str">
        <f t="shared" si="2"/>
        <v/>
      </c>
      <c r="AB17" s="127" t="str">
        <f t="shared" si="3"/>
        <v/>
      </c>
      <c r="AC17" s="125" t="str">
        <f t="shared" si="4"/>
        <v/>
      </c>
      <c r="AD17" s="125" t="str">
        <f t="shared" si="5"/>
        <v/>
      </c>
      <c r="AE17" s="127" t="str">
        <f t="shared" si="6"/>
        <v/>
      </c>
      <c r="AF17" s="125" t="str">
        <f t="shared" si="7"/>
        <v/>
      </c>
      <c r="AG17" s="125" t="str">
        <f t="shared" si="8"/>
        <v/>
      </c>
      <c r="AH17" s="146"/>
      <c r="AI17" s="146"/>
      <c r="AJ17" s="127" t="str">
        <f t="shared" si="9"/>
        <v/>
      </c>
      <c r="AK17" s="125" t="str">
        <f t="shared" si="10"/>
        <v/>
      </c>
      <c r="AL17" s="125" t="str">
        <f t="shared" si="11"/>
        <v/>
      </c>
      <c r="AM17" s="127" t="str">
        <f t="shared" si="12"/>
        <v/>
      </c>
      <c r="AN17" s="125" t="str">
        <f t="shared" si="13"/>
        <v/>
      </c>
      <c r="AO17" s="125" t="str">
        <f t="shared" si="14"/>
        <v/>
      </c>
      <c r="AP17" s="127" t="str">
        <f t="shared" si="15"/>
        <v/>
      </c>
      <c r="AQ17" s="125" t="str">
        <f t="shared" si="16"/>
        <v/>
      </c>
      <c r="AR17" s="125" t="str">
        <f t="shared" si="17"/>
        <v/>
      </c>
      <c r="AS17" s="146"/>
      <c r="AT17" s="146"/>
    </row>
    <row r="18" spans="1:46" ht="45" customHeight="1">
      <c r="A18" s="131">
        <f>'MAKLUMAT MURID'!A23</f>
        <v>11</v>
      </c>
      <c r="B18" s="225">
        <f>VLOOKUP(A18,'MAKLUMAT MURID'!$A$13:$I$52,2,FALSE)</f>
        <v>0</v>
      </c>
      <c r="C18" s="131" t="str">
        <f>VLOOKUP(A18,'MAKLUMAT MURID'!$A$13:$I$52,6,FALSE)</f>
        <v/>
      </c>
      <c r="D18" s="131">
        <f>VLOOKUP(A18,'MAKLUMAT MURID'!$A$13:$I$52,5,FALSE)</f>
        <v>0</v>
      </c>
      <c r="E18" s="38"/>
      <c r="F18" s="134"/>
      <c r="G18" s="38"/>
      <c r="H18" s="134"/>
      <c r="I18" s="38"/>
      <c r="J18" s="134"/>
      <c r="K18" s="38"/>
      <c r="L18" s="134"/>
      <c r="M18" s="38"/>
      <c r="N18" s="134"/>
      <c r="O18" s="38"/>
      <c r="P18" s="134"/>
      <c r="Q18" s="38"/>
      <c r="R18" s="134"/>
      <c r="S18" s="38"/>
      <c r="T18" s="134"/>
      <c r="U18" s="38"/>
      <c r="V18" s="134"/>
      <c r="W18" s="38"/>
      <c r="X18" s="134"/>
      <c r="Y18" s="127" t="str">
        <f t="shared" si="0"/>
        <v/>
      </c>
      <c r="Z18" s="125" t="str">
        <f t="shared" si="1"/>
        <v/>
      </c>
      <c r="AA18" s="125" t="str">
        <f t="shared" si="2"/>
        <v/>
      </c>
      <c r="AB18" s="127" t="str">
        <f t="shared" si="3"/>
        <v/>
      </c>
      <c r="AC18" s="125" t="str">
        <f t="shared" si="4"/>
        <v/>
      </c>
      <c r="AD18" s="125" t="str">
        <f t="shared" si="5"/>
        <v/>
      </c>
      <c r="AE18" s="127" t="str">
        <f t="shared" si="6"/>
        <v/>
      </c>
      <c r="AF18" s="125" t="str">
        <f t="shared" si="7"/>
        <v/>
      </c>
      <c r="AG18" s="125" t="str">
        <f t="shared" si="8"/>
        <v/>
      </c>
      <c r="AH18" s="146"/>
      <c r="AI18" s="146"/>
      <c r="AJ18" s="127" t="str">
        <f t="shared" si="9"/>
        <v/>
      </c>
      <c r="AK18" s="125" t="str">
        <f t="shared" si="10"/>
        <v/>
      </c>
      <c r="AL18" s="125" t="str">
        <f t="shared" si="11"/>
        <v/>
      </c>
      <c r="AM18" s="127" t="str">
        <f t="shared" si="12"/>
        <v/>
      </c>
      <c r="AN18" s="125" t="str">
        <f t="shared" si="13"/>
        <v/>
      </c>
      <c r="AO18" s="125" t="str">
        <f t="shared" si="14"/>
        <v/>
      </c>
      <c r="AP18" s="127" t="str">
        <f t="shared" si="15"/>
        <v/>
      </c>
      <c r="AQ18" s="125" t="str">
        <f t="shared" si="16"/>
        <v/>
      </c>
      <c r="AR18" s="125" t="str">
        <f t="shared" si="17"/>
        <v/>
      </c>
      <c r="AS18" s="146"/>
      <c r="AT18" s="146"/>
    </row>
    <row r="19" spans="1:46" ht="45" customHeight="1">
      <c r="A19" s="131">
        <f>'MAKLUMAT MURID'!A24</f>
        <v>12</v>
      </c>
      <c r="B19" s="225">
        <f>VLOOKUP(A19,'MAKLUMAT MURID'!$A$13:$I$52,2,FALSE)</f>
        <v>0</v>
      </c>
      <c r="C19" s="131" t="str">
        <f>VLOOKUP(A19,'MAKLUMAT MURID'!$A$13:$I$52,6,FALSE)</f>
        <v/>
      </c>
      <c r="D19" s="131">
        <f>VLOOKUP(A19,'MAKLUMAT MURID'!$A$13:$I$52,5,FALSE)</f>
        <v>0</v>
      </c>
      <c r="E19" s="38"/>
      <c r="F19" s="134"/>
      <c r="G19" s="38"/>
      <c r="H19" s="134"/>
      <c r="I19" s="38"/>
      <c r="J19" s="134"/>
      <c r="K19" s="38"/>
      <c r="L19" s="134"/>
      <c r="M19" s="38"/>
      <c r="N19" s="134"/>
      <c r="O19" s="38"/>
      <c r="P19" s="134"/>
      <c r="Q19" s="38"/>
      <c r="R19" s="134"/>
      <c r="S19" s="38"/>
      <c r="T19" s="134"/>
      <c r="U19" s="38"/>
      <c r="V19" s="134"/>
      <c r="W19" s="38"/>
      <c r="X19" s="134"/>
      <c r="Y19" s="127" t="str">
        <f t="shared" si="0"/>
        <v/>
      </c>
      <c r="Z19" s="125" t="str">
        <f t="shared" si="1"/>
        <v/>
      </c>
      <c r="AA19" s="125" t="str">
        <f t="shared" si="2"/>
        <v/>
      </c>
      <c r="AB19" s="127" t="str">
        <f t="shared" si="3"/>
        <v/>
      </c>
      <c r="AC19" s="125" t="str">
        <f t="shared" si="4"/>
        <v/>
      </c>
      <c r="AD19" s="125" t="str">
        <f t="shared" si="5"/>
        <v/>
      </c>
      <c r="AE19" s="127" t="str">
        <f t="shared" si="6"/>
        <v/>
      </c>
      <c r="AF19" s="125" t="str">
        <f t="shared" si="7"/>
        <v/>
      </c>
      <c r="AG19" s="125" t="str">
        <f t="shared" si="8"/>
        <v/>
      </c>
      <c r="AH19" s="146"/>
      <c r="AI19" s="146"/>
      <c r="AJ19" s="127" t="str">
        <f t="shared" si="9"/>
        <v/>
      </c>
      <c r="AK19" s="125" t="str">
        <f t="shared" si="10"/>
        <v/>
      </c>
      <c r="AL19" s="125" t="str">
        <f t="shared" si="11"/>
        <v/>
      </c>
      <c r="AM19" s="127" t="str">
        <f t="shared" si="12"/>
        <v/>
      </c>
      <c r="AN19" s="125" t="str">
        <f t="shared" si="13"/>
        <v/>
      </c>
      <c r="AO19" s="125" t="str">
        <f t="shared" si="14"/>
        <v/>
      </c>
      <c r="AP19" s="127" t="str">
        <f t="shared" si="15"/>
        <v/>
      </c>
      <c r="AQ19" s="125" t="str">
        <f t="shared" si="16"/>
        <v/>
      </c>
      <c r="AR19" s="125" t="str">
        <f t="shared" si="17"/>
        <v/>
      </c>
      <c r="AS19" s="146"/>
      <c r="AT19" s="146"/>
    </row>
    <row r="20" spans="1:46" ht="45" customHeight="1">
      <c r="A20" s="131">
        <f>'MAKLUMAT MURID'!A25</f>
        <v>13</v>
      </c>
      <c r="B20" s="225">
        <f>VLOOKUP(A20,'MAKLUMAT MURID'!$A$13:$I$52,2,FALSE)</f>
        <v>0</v>
      </c>
      <c r="C20" s="131" t="str">
        <f>VLOOKUP(A20,'MAKLUMAT MURID'!$A$13:$I$52,6,FALSE)</f>
        <v/>
      </c>
      <c r="D20" s="131">
        <f>VLOOKUP(A20,'MAKLUMAT MURID'!$A$13:$I$52,5,FALSE)</f>
        <v>0</v>
      </c>
      <c r="E20" s="38"/>
      <c r="F20" s="134"/>
      <c r="G20" s="38"/>
      <c r="H20" s="134"/>
      <c r="I20" s="38"/>
      <c r="J20" s="134"/>
      <c r="K20" s="38"/>
      <c r="L20" s="134"/>
      <c r="M20" s="38"/>
      <c r="N20" s="134"/>
      <c r="O20" s="38"/>
      <c r="P20" s="134"/>
      <c r="Q20" s="38"/>
      <c r="R20" s="134"/>
      <c r="S20" s="38"/>
      <c r="T20" s="134"/>
      <c r="U20" s="38"/>
      <c r="V20" s="134"/>
      <c r="W20" s="38"/>
      <c r="X20" s="134"/>
      <c r="Y20" s="127" t="str">
        <f t="shared" si="0"/>
        <v/>
      </c>
      <c r="Z20" s="125" t="str">
        <f t="shared" si="1"/>
        <v/>
      </c>
      <c r="AA20" s="125" t="str">
        <f t="shared" si="2"/>
        <v/>
      </c>
      <c r="AB20" s="127" t="str">
        <f t="shared" si="3"/>
        <v/>
      </c>
      <c r="AC20" s="125" t="str">
        <f t="shared" si="4"/>
        <v/>
      </c>
      <c r="AD20" s="125" t="str">
        <f t="shared" si="5"/>
        <v/>
      </c>
      <c r="AE20" s="127" t="str">
        <f t="shared" si="6"/>
        <v/>
      </c>
      <c r="AF20" s="125" t="str">
        <f t="shared" si="7"/>
        <v/>
      </c>
      <c r="AG20" s="125" t="str">
        <f t="shared" si="8"/>
        <v/>
      </c>
      <c r="AH20" s="146"/>
      <c r="AI20" s="146"/>
      <c r="AJ20" s="127" t="str">
        <f t="shared" si="9"/>
        <v/>
      </c>
      <c r="AK20" s="125" t="str">
        <f t="shared" si="10"/>
        <v/>
      </c>
      <c r="AL20" s="125" t="str">
        <f t="shared" si="11"/>
        <v/>
      </c>
      <c r="AM20" s="127" t="str">
        <f t="shared" si="12"/>
        <v/>
      </c>
      <c r="AN20" s="125" t="str">
        <f t="shared" si="13"/>
        <v/>
      </c>
      <c r="AO20" s="125" t="str">
        <f t="shared" si="14"/>
        <v/>
      </c>
      <c r="AP20" s="127" t="str">
        <f t="shared" si="15"/>
        <v/>
      </c>
      <c r="AQ20" s="125" t="str">
        <f t="shared" si="16"/>
        <v/>
      </c>
      <c r="AR20" s="125" t="str">
        <f t="shared" si="17"/>
        <v/>
      </c>
      <c r="AS20" s="146"/>
      <c r="AT20" s="146"/>
    </row>
    <row r="21" spans="1:46" ht="45" customHeight="1">
      <c r="A21" s="131">
        <f>'MAKLUMAT MURID'!A26</f>
        <v>14</v>
      </c>
      <c r="B21" s="225">
        <f>VLOOKUP(A21,'MAKLUMAT MURID'!$A$13:$I$52,2,FALSE)</f>
        <v>0</v>
      </c>
      <c r="C21" s="131" t="str">
        <f>VLOOKUP(A21,'MAKLUMAT MURID'!$A$13:$I$52,6,FALSE)</f>
        <v/>
      </c>
      <c r="D21" s="131">
        <f>VLOOKUP(A21,'MAKLUMAT MURID'!$A$13:$I$52,5,FALSE)</f>
        <v>0</v>
      </c>
      <c r="E21" s="38"/>
      <c r="F21" s="134"/>
      <c r="G21" s="38"/>
      <c r="H21" s="134"/>
      <c r="I21" s="38"/>
      <c r="J21" s="134"/>
      <c r="K21" s="38"/>
      <c r="L21" s="134"/>
      <c r="M21" s="38"/>
      <c r="N21" s="134"/>
      <c r="O21" s="38"/>
      <c r="P21" s="134"/>
      <c r="Q21" s="38"/>
      <c r="R21" s="134"/>
      <c r="S21" s="38"/>
      <c r="T21" s="134"/>
      <c r="U21" s="38"/>
      <c r="V21" s="134"/>
      <c r="W21" s="38"/>
      <c r="X21" s="134"/>
      <c r="Y21" s="127" t="str">
        <f t="shared" si="0"/>
        <v/>
      </c>
      <c r="Z21" s="125" t="str">
        <f t="shared" si="1"/>
        <v/>
      </c>
      <c r="AA21" s="125" t="str">
        <f t="shared" si="2"/>
        <v/>
      </c>
      <c r="AB21" s="127" t="str">
        <f t="shared" si="3"/>
        <v/>
      </c>
      <c r="AC21" s="125" t="str">
        <f t="shared" si="4"/>
        <v/>
      </c>
      <c r="AD21" s="125" t="str">
        <f t="shared" si="5"/>
        <v/>
      </c>
      <c r="AE21" s="127" t="str">
        <f t="shared" si="6"/>
        <v/>
      </c>
      <c r="AF21" s="125" t="str">
        <f t="shared" si="7"/>
        <v/>
      </c>
      <c r="AG21" s="125" t="str">
        <f t="shared" si="8"/>
        <v/>
      </c>
      <c r="AH21" s="146"/>
      <c r="AI21" s="146"/>
      <c r="AJ21" s="127" t="str">
        <f t="shared" si="9"/>
        <v/>
      </c>
      <c r="AK21" s="125" t="str">
        <f t="shared" si="10"/>
        <v/>
      </c>
      <c r="AL21" s="125" t="str">
        <f t="shared" si="11"/>
        <v/>
      </c>
      <c r="AM21" s="127" t="str">
        <f t="shared" si="12"/>
        <v/>
      </c>
      <c r="AN21" s="125" t="str">
        <f t="shared" si="13"/>
        <v/>
      </c>
      <c r="AO21" s="125" t="str">
        <f t="shared" si="14"/>
        <v/>
      </c>
      <c r="AP21" s="127" t="str">
        <f t="shared" si="15"/>
        <v/>
      </c>
      <c r="AQ21" s="125" t="str">
        <f t="shared" si="16"/>
        <v/>
      </c>
      <c r="AR21" s="125" t="str">
        <f t="shared" si="17"/>
        <v/>
      </c>
      <c r="AS21" s="146"/>
      <c r="AT21" s="146"/>
    </row>
    <row r="22" spans="1:46" ht="45" customHeight="1">
      <c r="A22" s="131">
        <f>'MAKLUMAT MURID'!A27</f>
        <v>15</v>
      </c>
      <c r="B22" s="225">
        <f>VLOOKUP(A22,'MAKLUMAT MURID'!$A$13:$I$52,2,FALSE)</f>
        <v>0</v>
      </c>
      <c r="C22" s="131" t="str">
        <f>VLOOKUP(A22,'MAKLUMAT MURID'!$A$13:$I$52,6,FALSE)</f>
        <v/>
      </c>
      <c r="D22" s="131">
        <f>VLOOKUP(A22,'MAKLUMAT MURID'!$A$13:$I$52,5,FALSE)</f>
        <v>0</v>
      </c>
      <c r="E22" s="38"/>
      <c r="F22" s="134"/>
      <c r="G22" s="38"/>
      <c r="H22" s="134"/>
      <c r="I22" s="38"/>
      <c r="J22" s="134"/>
      <c r="K22" s="38"/>
      <c r="L22" s="134"/>
      <c r="M22" s="38"/>
      <c r="N22" s="134"/>
      <c r="O22" s="38"/>
      <c r="P22" s="134"/>
      <c r="Q22" s="38"/>
      <c r="R22" s="134"/>
      <c r="S22" s="38"/>
      <c r="T22" s="134"/>
      <c r="U22" s="38"/>
      <c r="V22" s="134"/>
      <c r="W22" s="38"/>
      <c r="X22" s="134"/>
      <c r="Y22" s="127" t="str">
        <f t="shared" si="0"/>
        <v/>
      </c>
      <c r="Z22" s="125" t="str">
        <f t="shared" si="1"/>
        <v/>
      </c>
      <c r="AA22" s="125" t="str">
        <f t="shared" si="2"/>
        <v/>
      </c>
      <c r="AB22" s="127" t="str">
        <f t="shared" si="3"/>
        <v/>
      </c>
      <c r="AC22" s="125" t="str">
        <f t="shared" si="4"/>
        <v/>
      </c>
      <c r="AD22" s="125" t="str">
        <f t="shared" si="5"/>
        <v/>
      </c>
      <c r="AE22" s="127" t="str">
        <f t="shared" si="6"/>
        <v/>
      </c>
      <c r="AF22" s="125" t="str">
        <f t="shared" si="7"/>
        <v/>
      </c>
      <c r="AG22" s="125" t="str">
        <f t="shared" si="8"/>
        <v/>
      </c>
      <c r="AH22" s="146"/>
      <c r="AI22" s="146"/>
      <c r="AJ22" s="127" t="str">
        <f t="shared" si="9"/>
        <v/>
      </c>
      <c r="AK22" s="125" t="str">
        <f t="shared" si="10"/>
        <v/>
      </c>
      <c r="AL22" s="125" t="str">
        <f t="shared" si="11"/>
        <v/>
      </c>
      <c r="AM22" s="127" t="str">
        <f t="shared" si="12"/>
        <v/>
      </c>
      <c r="AN22" s="125" t="str">
        <f t="shared" si="13"/>
        <v/>
      </c>
      <c r="AO22" s="125" t="str">
        <f t="shared" si="14"/>
        <v/>
      </c>
      <c r="AP22" s="127" t="str">
        <f t="shared" si="15"/>
        <v/>
      </c>
      <c r="AQ22" s="125" t="str">
        <f t="shared" si="16"/>
        <v/>
      </c>
      <c r="AR22" s="125" t="str">
        <f t="shared" si="17"/>
        <v/>
      </c>
      <c r="AS22" s="146"/>
      <c r="AT22" s="146"/>
    </row>
    <row r="23" spans="1:46" ht="45" customHeight="1">
      <c r="A23" s="131">
        <f>'MAKLUMAT MURID'!A28</f>
        <v>16</v>
      </c>
      <c r="B23" s="225">
        <f>VLOOKUP(A23,'MAKLUMAT MURID'!$A$13:$I$52,2,FALSE)</f>
        <v>0</v>
      </c>
      <c r="C23" s="131" t="str">
        <f>VLOOKUP(A23,'MAKLUMAT MURID'!$A$13:$I$52,6,FALSE)</f>
        <v/>
      </c>
      <c r="D23" s="131">
        <f>VLOOKUP(A23,'MAKLUMAT MURID'!$A$13:$I$52,5,FALSE)</f>
        <v>0</v>
      </c>
      <c r="E23" s="38"/>
      <c r="F23" s="134"/>
      <c r="G23" s="38"/>
      <c r="H23" s="134"/>
      <c r="I23" s="38"/>
      <c r="J23" s="134"/>
      <c r="K23" s="38"/>
      <c r="L23" s="134"/>
      <c r="M23" s="38"/>
      <c r="N23" s="134"/>
      <c r="O23" s="38"/>
      <c r="P23" s="134"/>
      <c r="Q23" s="38"/>
      <c r="R23" s="134"/>
      <c r="S23" s="38"/>
      <c r="T23" s="134"/>
      <c r="U23" s="38"/>
      <c r="V23" s="134"/>
      <c r="W23" s="38"/>
      <c r="X23" s="134"/>
      <c r="Y23" s="127" t="str">
        <f t="shared" si="0"/>
        <v/>
      </c>
      <c r="Z23" s="125" t="str">
        <f t="shared" si="1"/>
        <v/>
      </c>
      <c r="AA23" s="125" t="str">
        <f t="shared" si="2"/>
        <v/>
      </c>
      <c r="AB23" s="127" t="str">
        <f t="shared" si="3"/>
        <v/>
      </c>
      <c r="AC23" s="125" t="str">
        <f t="shared" si="4"/>
        <v/>
      </c>
      <c r="AD23" s="125" t="str">
        <f t="shared" si="5"/>
        <v/>
      </c>
      <c r="AE23" s="127" t="str">
        <f t="shared" si="6"/>
        <v/>
      </c>
      <c r="AF23" s="125" t="str">
        <f t="shared" si="7"/>
        <v/>
      </c>
      <c r="AG23" s="125" t="str">
        <f t="shared" si="8"/>
        <v/>
      </c>
      <c r="AH23" s="146"/>
      <c r="AI23" s="146"/>
      <c r="AJ23" s="127" t="str">
        <f t="shared" si="9"/>
        <v/>
      </c>
      <c r="AK23" s="125" t="str">
        <f t="shared" si="10"/>
        <v/>
      </c>
      <c r="AL23" s="125" t="str">
        <f t="shared" si="11"/>
        <v/>
      </c>
      <c r="AM23" s="127" t="str">
        <f t="shared" si="12"/>
        <v/>
      </c>
      <c r="AN23" s="125" t="str">
        <f t="shared" si="13"/>
        <v/>
      </c>
      <c r="AO23" s="125" t="str">
        <f t="shared" si="14"/>
        <v/>
      </c>
      <c r="AP23" s="127" t="str">
        <f t="shared" si="15"/>
        <v/>
      </c>
      <c r="AQ23" s="125" t="str">
        <f t="shared" si="16"/>
        <v/>
      </c>
      <c r="AR23" s="125" t="str">
        <f t="shared" si="17"/>
        <v/>
      </c>
      <c r="AS23" s="146"/>
      <c r="AT23" s="146"/>
    </row>
    <row r="24" spans="1:46" ht="45" customHeight="1">
      <c r="A24" s="131">
        <f>'MAKLUMAT MURID'!A29</f>
        <v>17</v>
      </c>
      <c r="B24" s="225">
        <f>VLOOKUP(A24,'MAKLUMAT MURID'!$A$13:$I$52,2,FALSE)</f>
        <v>0</v>
      </c>
      <c r="C24" s="131" t="str">
        <f>VLOOKUP(A24,'MAKLUMAT MURID'!$A$13:$I$52,6,FALSE)</f>
        <v/>
      </c>
      <c r="D24" s="131">
        <f>VLOOKUP(A24,'MAKLUMAT MURID'!$A$13:$I$52,5,FALSE)</f>
        <v>0</v>
      </c>
      <c r="E24" s="38"/>
      <c r="F24" s="134"/>
      <c r="G24" s="38"/>
      <c r="H24" s="134"/>
      <c r="I24" s="38"/>
      <c r="J24" s="134"/>
      <c r="K24" s="38"/>
      <c r="L24" s="134"/>
      <c r="M24" s="38"/>
      <c r="N24" s="134"/>
      <c r="O24" s="38"/>
      <c r="P24" s="134"/>
      <c r="Q24" s="38"/>
      <c r="R24" s="134"/>
      <c r="S24" s="38"/>
      <c r="T24" s="134"/>
      <c r="U24" s="38"/>
      <c r="V24" s="134"/>
      <c r="W24" s="38"/>
      <c r="X24" s="134"/>
      <c r="Y24" s="127" t="str">
        <f t="shared" si="0"/>
        <v/>
      </c>
      <c r="Z24" s="125" t="str">
        <f t="shared" si="1"/>
        <v/>
      </c>
      <c r="AA24" s="125" t="str">
        <f t="shared" si="2"/>
        <v/>
      </c>
      <c r="AB24" s="127" t="str">
        <f t="shared" si="3"/>
        <v/>
      </c>
      <c r="AC24" s="125" t="str">
        <f t="shared" si="4"/>
        <v/>
      </c>
      <c r="AD24" s="125" t="str">
        <f t="shared" si="5"/>
        <v/>
      </c>
      <c r="AE24" s="127" t="str">
        <f t="shared" si="6"/>
        <v/>
      </c>
      <c r="AF24" s="125" t="str">
        <f t="shared" si="7"/>
        <v/>
      </c>
      <c r="AG24" s="125" t="str">
        <f t="shared" si="8"/>
        <v/>
      </c>
      <c r="AH24" s="146"/>
      <c r="AI24" s="146"/>
      <c r="AJ24" s="127" t="str">
        <f t="shared" si="9"/>
        <v/>
      </c>
      <c r="AK24" s="125" t="str">
        <f t="shared" si="10"/>
        <v/>
      </c>
      <c r="AL24" s="125" t="str">
        <f t="shared" si="11"/>
        <v/>
      </c>
      <c r="AM24" s="127" t="str">
        <f t="shared" si="12"/>
        <v/>
      </c>
      <c r="AN24" s="125" t="str">
        <f t="shared" si="13"/>
        <v/>
      </c>
      <c r="AO24" s="125" t="str">
        <f t="shared" si="14"/>
        <v/>
      </c>
      <c r="AP24" s="127" t="str">
        <f t="shared" si="15"/>
        <v/>
      </c>
      <c r="AQ24" s="125" t="str">
        <f t="shared" si="16"/>
        <v/>
      </c>
      <c r="AR24" s="125" t="str">
        <f t="shared" si="17"/>
        <v/>
      </c>
      <c r="AS24" s="146"/>
      <c r="AT24" s="146"/>
    </row>
    <row r="25" spans="1:46" ht="45" customHeight="1">
      <c r="A25" s="131">
        <f>'MAKLUMAT MURID'!A30</f>
        <v>18</v>
      </c>
      <c r="B25" s="225">
        <f>VLOOKUP(A25,'MAKLUMAT MURID'!$A$13:$I$52,2,FALSE)</f>
        <v>0</v>
      </c>
      <c r="C25" s="131" t="str">
        <f>VLOOKUP(A25,'MAKLUMAT MURID'!$A$13:$I$52,6,FALSE)</f>
        <v/>
      </c>
      <c r="D25" s="131">
        <f>VLOOKUP(A25,'MAKLUMAT MURID'!$A$13:$I$52,5,FALSE)</f>
        <v>0</v>
      </c>
      <c r="E25" s="38"/>
      <c r="F25" s="134"/>
      <c r="G25" s="38"/>
      <c r="H25" s="134"/>
      <c r="I25" s="38"/>
      <c r="J25" s="134"/>
      <c r="K25" s="38"/>
      <c r="L25" s="134"/>
      <c r="M25" s="38"/>
      <c r="N25" s="134"/>
      <c r="O25" s="38"/>
      <c r="P25" s="134"/>
      <c r="Q25" s="38"/>
      <c r="R25" s="134"/>
      <c r="S25" s="38"/>
      <c r="T25" s="134"/>
      <c r="U25" s="38"/>
      <c r="V25" s="134"/>
      <c r="W25" s="38"/>
      <c r="X25" s="134"/>
      <c r="Y25" s="127" t="str">
        <f t="shared" si="0"/>
        <v/>
      </c>
      <c r="Z25" s="125" t="str">
        <f t="shared" si="1"/>
        <v/>
      </c>
      <c r="AA25" s="125" t="str">
        <f t="shared" si="2"/>
        <v/>
      </c>
      <c r="AB25" s="127" t="str">
        <f t="shared" si="3"/>
        <v/>
      </c>
      <c r="AC25" s="125" t="str">
        <f t="shared" si="4"/>
        <v/>
      </c>
      <c r="AD25" s="125" t="str">
        <f t="shared" si="5"/>
        <v/>
      </c>
      <c r="AE25" s="127" t="str">
        <f t="shared" si="6"/>
        <v/>
      </c>
      <c r="AF25" s="125" t="str">
        <f t="shared" si="7"/>
        <v/>
      </c>
      <c r="AG25" s="125" t="str">
        <f t="shared" si="8"/>
        <v/>
      </c>
      <c r="AH25" s="146"/>
      <c r="AI25" s="146"/>
      <c r="AJ25" s="127" t="str">
        <f t="shared" si="9"/>
        <v/>
      </c>
      <c r="AK25" s="125" t="str">
        <f t="shared" si="10"/>
        <v/>
      </c>
      <c r="AL25" s="125" t="str">
        <f t="shared" si="11"/>
        <v/>
      </c>
      <c r="AM25" s="127" t="str">
        <f t="shared" si="12"/>
        <v/>
      </c>
      <c r="AN25" s="125" t="str">
        <f t="shared" si="13"/>
        <v/>
      </c>
      <c r="AO25" s="125" t="str">
        <f t="shared" si="14"/>
        <v/>
      </c>
      <c r="AP25" s="127" t="str">
        <f t="shared" si="15"/>
        <v/>
      </c>
      <c r="AQ25" s="125" t="str">
        <f t="shared" si="16"/>
        <v/>
      </c>
      <c r="AR25" s="125" t="str">
        <f t="shared" si="17"/>
        <v/>
      </c>
      <c r="AS25" s="146"/>
      <c r="AT25" s="146"/>
    </row>
    <row r="26" spans="1:46" ht="45" customHeight="1">
      <c r="A26" s="131">
        <f>'MAKLUMAT MURID'!A31</f>
        <v>19</v>
      </c>
      <c r="B26" s="225">
        <f>VLOOKUP(A26,'MAKLUMAT MURID'!$A$13:$I$52,2,FALSE)</f>
        <v>0</v>
      </c>
      <c r="C26" s="131" t="str">
        <f>VLOOKUP(A26,'MAKLUMAT MURID'!$A$13:$I$52,6,FALSE)</f>
        <v/>
      </c>
      <c r="D26" s="131">
        <f>VLOOKUP(A26,'MAKLUMAT MURID'!$A$13:$I$52,5,FALSE)</f>
        <v>0</v>
      </c>
      <c r="E26" s="38"/>
      <c r="F26" s="134"/>
      <c r="G26" s="38"/>
      <c r="H26" s="134"/>
      <c r="I26" s="38"/>
      <c r="J26" s="134"/>
      <c r="K26" s="38"/>
      <c r="L26" s="134"/>
      <c r="M26" s="38"/>
      <c r="N26" s="134"/>
      <c r="O26" s="38"/>
      <c r="P26" s="134"/>
      <c r="Q26" s="38"/>
      <c r="R26" s="134"/>
      <c r="S26" s="38"/>
      <c r="T26" s="134"/>
      <c r="U26" s="38"/>
      <c r="V26" s="134"/>
      <c r="W26" s="38"/>
      <c r="X26" s="134"/>
      <c r="Y26" s="127" t="str">
        <f t="shared" si="0"/>
        <v/>
      </c>
      <c r="Z26" s="125" t="str">
        <f t="shared" si="1"/>
        <v/>
      </c>
      <c r="AA26" s="125" t="str">
        <f t="shared" si="2"/>
        <v/>
      </c>
      <c r="AB26" s="127" t="str">
        <f t="shared" si="3"/>
        <v/>
      </c>
      <c r="AC26" s="125" t="str">
        <f t="shared" si="4"/>
        <v/>
      </c>
      <c r="AD26" s="125" t="str">
        <f t="shared" si="5"/>
        <v/>
      </c>
      <c r="AE26" s="127" t="str">
        <f t="shared" si="6"/>
        <v/>
      </c>
      <c r="AF26" s="125" t="str">
        <f t="shared" si="7"/>
        <v/>
      </c>
      <c r="AG26" s="125" t="str">
        <f t="shared" si="8"/>
        <v/>
      </c>
      <c r="AH26" s="146"/>
      <c r="AI26" s="146"/>
      <c r="AJ26" s="127" t="str">
        <f t="shared" si="9"/>
        <v/>
      </c>
      <c r="AK26" s="125" t="str">
        <f t="shared" si="10"/>
        <v/>
      </c>
      <c r="AL26" s="125" t="str">
        <f t="shared" si="11"/>
        <v/>
      </c>
      <c r="AM26" s="127" t="str">
        <f t="shared" si="12"/>
        <v/>
      </c>
      <c r="AN26" s="125" t="str">
        <f t="shared" si="13"/>
        <v/>
      </c>
      <c r="AO26" s="125" t="str">
        <f t="shared" si="14"/>
        <v/>
      </c>
      <c r="AP26" s="127" t="str">
        <f t="shared" si="15"/>
        <v/>
      </c>
      <c r="AQ26" s="125" t="str">
        <f t="shared" si="16"/>
        <v/>
      </c>
      <c r="AR26" s="125" t="str">
        <f t="shared" si="17"/>
        <v/>
      </c>
      <c r="AS26" s="146"/>
      <c r="AT26" s="146"/>
    </row>
    <row r="27" spans="1:46" ht="45" customHeight="1">
      <c r="A27" s="131">
        <f>'MAKLUMAT MURID'!A32</f>
        <v>20</v>
      </c>
      <c r="B27" s="225">
        <f>VLOOKUP(A27,'MAKLUMAT MURID'!$A$13:$I$52,2,FALSE)</f>
        <v>0</v>
      </c>
      <c r="C27" s="131" t="str">
        <f>VLOOKUP(A27,'MAKLUMAT MURID'!$A$13:$I$52,6,FALSE)</f>
        <v/>
      </c>
      <c r="D27" s="131">
        <f>VLOOKUP(A27,'MAKLUMAT MURID'!$A$13:$I$52,5,FALSE)</f>
        <v>0</v>
      </c>
      <c r="E27" s="38"/>
      <c r="F27" s="134"/>
      <c r="G27" s="38"/>
      <c r="H27" s="134"/>
      <c r="I27" s="38"/>
      <c r="J27" s="134"/>
      <c r="K27" s="38"/>
      <c r="L27" s="134"/>
      <c r="M27" s="38"/>
      <c r="N27" s="134"/>
      <c r="O27" s="38"/>
      <c r="P27" s="134"/>
      <c r="Q27" s="38"/>
      <c r="R27" s="134"/>
      <c r="S27" s="38"/>
      <c r="T27" s="134"/>
      <c r="U27" s="38"/>
      <c r="V27" s="134"/>
      <c r="W27" s="38"/>
      <c r="X27" s="134"/>
      <c r="Y27" s="127" t="str">
        <f t="shared" si="0"/>
        <v/>
      </c>
      <c r="Z27" s="125" t="str">
        <f t="shared" si="1"/>
        <v/>
      </c>
      <c r="AA27" s="125" t="str">
        <f t="shared" si="2"/>
        <v/>
      </c>
      <c r="AB27" s="127" t="str">
        <f t="shared" si="3"/>
        <v/>
      </c>
      <c r="AC27" s="125" t="str">
        <f t="shared" si="4"/>
        <v/>
      </c>
      <c r="AD27" s="125" t="str">
        <f t="shared" si="5"/>
        <v/>
      </c>
      <c r="AE27" s="127" t="str">
        <f t="shared" si="6"/>
        <v/>
      </c>
      <c r="AF27" s="125" t="str">
        <f t="shared" si="7"/>
        <v/>
      </c>
      <c r="AG27" s="125" t="str">
        <f t="shared" si="8"/>
        <v/>
      </c>
      <c r="AH27" s="146"/>
      <c r="AI27" s="146"/>
      <c r="AJ27" s="127" t="str">
        <f t="shared" si="9"/>
        <v/>
      </c>
      <c r="AK27" s="125" t="str">
        <f t="shared" si="10"/>
        <v/>
      </c>
      <c r="AL27" s="125" t="str">
        <f t="shared" si="11"/>
        <v/>
      </c>
      <c r="AM27" s="127" t="str">
        <f t="shared" si="12"/>
        <v/>
      </c>
      <c r="AN27" s="125" t="str">
        <f t="shared" si="13"/>
        <v/>
      </c>
      <c r="AO27" s="125" t="str">
        <f t="shared" si="14"/>
        <v/>
      </c>
      <c r="AP27" s="127" t="str">
        <f t="shared" si="15"/>
        <v/>
      </c>
      <c r="AQ27" s="125" t="str">
        <f t="shared" si="16"/>
        <v/>
      </c>
      <c r="AR27" s="125" t="str">
        <f t="shared" si="17"/>
        <v/>
      </c>
      <c r="AS27" s="146"/>
      <c r="AT27" s="146"/>
    </row>
    <row r="28" spans="1:46" ht="45" customHeight="1">
      <c r="A28" s="131">
        <f>'MAKLUMAT MURID'!A33</f>
        <v>21</v>
      </c>
      <c r="B28" s="225">
        <f>VLOOKUP(A28,'MAKLUMAT MURID'!$A$13:$I$52,2,FALSE)</f>
        <v>0</v>
      </c>
      <c r="C28" s="131" t="str">
        <f>VLOOKUP(A28,'MAKLUMAT MURID'!$A$13:$I$52,6,FALSE)</f>
        <v/>
      </c>
      <c r="D28" s="131">
        <f>VLOOKUP(A28,'MAKLUMAT MURID'!$A$13:$I$52,5,FALSE)</f>
        <v>0</v>
      </c>
      <c r="E28" s="38"/>
      <c r="F28" s="134"/>
      <c r="G28" s="38"/>
      <c r="H28" s="134"/>
      <c r="I28" s="38"/>
      <c r="J28" s="134"/>
      <c r="K28" s="38"/>
      <c r="L28" s="134"/>
      <c r="M28" s="38"/>
      <c r="N28" s="134"/>
      <c r="O28" s="38"/>
      <c r="P28" s="134"/>
      <c r="Q28" s="38"/>
      <c r="R28" s="134"/>
      <c r="S28" s="38"/>
      <c r="T28" s="134"/>
      <c r="U28" s="38"/>
      <c r="V28" s="134"/>
      <c r="W28" s="38"/>
      <c r="X28" s="134"/>
      <c r="Y28" s="127" t="str">
        <f t="shared" si="0"/>
        <v/>
      </c>
      <c r="Z28" s="125" t="str">
        <f t="shared" si="1"/>
        <v/>
      </c>
      <c r="AA28" s="125" t="str">
        <f t="shared" si="2"/>
        <v/>
      </c>
      <c r="AB28" s="127" t="str">
        <f t="shared" si="3"/>
        <v/>
      </c>
      <c r="AC28" s="125" t="str">
        <f t="shared" si="4"/>
        <v/>
      </c>
      <c r="AD28" s="125" t="str">
        <f t="shared" si="5"/>
        <v/>
      </c>
      <c r="AE28" s="127" t="str">
        <f t="shared" si="6"/>
        <v/>
      </c>
      <c r="AF28" s="125" t="str">
        <f t="shared" si="7"/>
        <v/>
      </c>
      <c r="AG28" s="125" t="str">
        <f t="shared" si="8"/>
        <v/>
      </c>
      <c r="AH28" s="146"/>
      <c r="AI28" s="146"/>
      <c r="AJ28" s="127" t="str">
        <f t="shared" si="9"/>
        <v/>
      </c>
      <c r="AK28" s="125" t="str">
        <f t="shared" si="10"/>
        <v/>
      </c>
      <c r="AL28" s="125" t="str">
        <f t="shared" si="11"/>
        <v/>
      </c>
      <c r="AM28" s="127" t="str">
        <f t="shared" si="12"/>
        <v/>
      </c>
      <c r="AN28" s="125" t="str">
        <f t="shared" si="13"/>
        <v/>
      </c>
      <c r="AO28" s="125" t="str">
        <f t="shared" si="14"/>
        <v/>
      </c>
      <c r="AP28" s="127" t="str">
        <f t="shared" si="15"/>
        <v/>
      </c>
      <c r="AQ28" s="125" t="str">
        <f t="shared" si="16"/>
        <v/>
      </c>
      <c r="AR28" s="125" t="str">
        <f t="shared" si="17"/>
        <v/>
      </c>
      <c r="AS28" s="146"/>
      <c r="AT28" s="146"/>
    </row>
    <row r="29" spans="1:46" ht="45" customHeight="1">
      <c r="A29" s="131">
        <f>'MAKLUMAT MURID'!A34</f>
        <v>22</v>
      </c>
      <c r="B29" s="225">
        <f>VLOOKUP(A29,'MAKLUMAT MURID'!$A$13:$I$52,2,FALSE)</f>
        <v>0</v>
      </c>
      <c r="C29" s="131" t="str">
        <f>VLOOKUP(A29,'MAKLUMAT MURID'!$A$13:$I$52,6,FALSE)</f>
        <v/>
      </c>
      <c r="D29" s="131">
        <f>VLOOKUP(A29,'MAKLUMAT MURID'!$A$13:$I$52,5,FALSE)</f>
        <v>0</v>
      </c>
      <c r="E29" s="38"/>
      <c r="F29" s="134"/>
      <c r="G29" s="38"/>
      <c r="H29" s="134"/>
      <c r="I29" s="38"/>
      <c r="J29" s="134"/>
      <c r="K29" s="38"/>
      <c r="L29" s="134"/>
      <c r="M29" s="38"/>
      <c r="N29" s="134"/>
      <c r="O29" s="38"/>
      <c r="P29" s="134"/>
      <c r="Q29" s="38"/>
      <c r="R29" s="134"/>
      <c r="S29" s="38"/>
      <c r="T29" s="134"/>
      <c r="U29" s="38"/>
      <c r="V29" s="134"/>
      <c r="W29" s="38"/>
      <c r="X29" s="134"/>
      <c r="Y29" s="127" t="str">
        <f t="shared" si="0"/>
        <v/>
      </c>
      <c r="Z29" s="125" t="str">
        <f t="shared" si="1"/>
        <v/>
      </c>
      <c r="AA29" s="125" t="str">
        <f t="shared" si="2"/>
        <v/>
      </c>
      <c r="AB29" s="127" t="str">
        <f t="shared" si="3"/>
        <v/>
      </c>
      <c r="AC29" s="125" t="str">
        <f t="shared" si="4"/>
        <v/>
      </c>
      <c r="AD29" s="125" t="str">
        <f t="shared" si="5"/>
        <v/>
      </c>
      <c r="AE29" s="127" t="str">
        <f t="shared" si="6"/>
        <v/>
      </c>
      <c r="AF29" s="125" t="str">
        <f t="shared" si="7"/>
        <v/>
      </c>
      <c r="AG29" s="125" t="str">
        <f t="shared" si="8"/>
        <v/>
      </c>
      <c r="AH29" s="146"/>
      <c r="AI29" s="146"/>
      <c r="AJ29" s="127" t="str">
        <f t="shared" si="9"/>
        <v/>
      </c>
      <c r="AK29" s="125" t="str">
        <f t="shared" si="10"/>
        <v/>
      </c>
      <c r="AL29" s="125" t="str">
        <f t="shared" si="11"/>
        <v/>
      </c>
      <c r="AM29" s="127" t="str">
        <f t="shared" si="12"/>
        <v/>
      </c>
      <c r="AN29" s="125" t="str">
        <f t="shared" si="13"/>
        <v/>
      </c>
      <c r="AO29" s="125" t="str">
        <f t="shared" si="14"/>
        <v/>
      </c>
      <c r="AP29" s="127" t="str">
        <f t="shared" si="15"/>
        <v/>
      </c>
      <c r="AQ29" s="125" t="str">
        <f t="shared" si="16"/>
        <v/>
      </c>
      <c r="AR29" s="125" t="str">
        <f t="shared" si="17"/>
        <v/>
      </c>
      <c r="AS29" s="146"/>
      <c r="AT29" s="146"/>
    </row>
    <row r="30" spans="1:46" ht="45" customHeight="1">
      <c r="A30" s="131">
        <f>'MAKLUMAT MURID'!A35</f>
        <v>23</v>
      </c>
      <c r="B30" s="225">
        <f>VLOOKUP(A30,'MAKLUMAT MURID'!$A$13:$I$52,2,FALSE)</f>
        <v>0</v>
      </c>
      <c r="C30" s="131" t="str">
        <f>VLOOKUP(A30,'MAKLUMAT MURID'!$A$13:$I$52,6,FALSE)</f>
        <v/>
      </c>
      <c r="D30" s="131">
        <f>VLOOKUP(A30,'MAKLUMAT MURID'!$A$13:$I$52,5,FALSE)</f>
        <v>0</v>
      </c>
      <c r="E30" s="38"/>
      <c r="F30" s="134"/>
      <c r="G30" s="38"/>
      <c r="H30" s="134"/>
      <c r="I30" s="38"/>
      <c r="J30" s="134"/>
      <c r="K30" s="38"/>
      <c r="L30" s="134"/>
      <c r="M30" s="38"/>
      <c r="N30" s="134"/>
      <c r="O30" s="38"/>
      <c r="P30" s="134"/>
      <c r="Q30" s="38"/>
      <c r="R30" s="134"/>
      <c r="S30" s="38"/>
      <c r="T30" s="134"/>
      <c r="U30" s="38"/>
      <c r="V30" s="134"/>
      <c r="W30" s="38"/>
      <c r="X30" s="134"/>
      <c r="Y30" s="127" t="str">
        <f t="shared" si="0"/>
        <v/>
      </c>
      <c r="Z30" s="125" t="str">
        <f t="shared" si="1"/>
        <v/>
      </c>
      <c r="AA30" s="125" t="str">
        <f t="shared" si="2"/>
        <v/>
      </c>
      <c r="AB30" s="127" t="str">
        <f t="shared" si="3"/>
        <v/>
      </c>
      <c r="AC30" s="125" t="str">
        <f t="shared" si="4"/>
        <v/>
      </c>
      <c r="AD30" s="125" t="str">
        <f t="shared" si="5"/>
        <v/>
      </c>
      <c r="AE30" s="127" t="str">
        <f t="shared" si="6"/>
        <v/>
      </c>
      <c r="AF30" s="125" t="str">
        <f t="shared" si="7"/>
        <v/>
      </c>
      <c r="AG30" s="125" t="str">
        <f t="shared" si="8"/>
        <v/>
      </c>
      <c r="AH30" s="146"/>
      <c r="AI30" s="146"/>
      <c r="AJ30" s="127" t="str">
        <f t="shared" si="9"/>
        <v/>
      </c>
      <c r="AK30" s="125" t="str">
        <f t="shared" si="10"/>
        <v/>
      </c>
      <c r="AL30" s="125" t="str">
        <f t="shared" si="11"/>
        <v/>
      </c>
      <c r="AM30" s="127" t="str">
        <f t="shared" si="12"/>
        <v/>
      </c>
      <c r="AN30" s="125" t="str">
        <f t="shared" si="13"/>
        <v/>
      </c>
      <c r="AO30" s="125" t="str">
        <f t="shared" si="14"/>
        <v/>
      </c>
      <c r="AP30" s="127" t="str">
        <f t="shared" si="15"/>
        <v/>
      </c>
      <c r="AQ30" s="125" t="str">
        <f t="shared" si="16"/>
        <v/>
      </c>
      <c r="AR30" s="125" t="str">
        <f t="shared" si="17"/>
        <v/>
      </c>
      <c r="AS30" s="146"/>
      <c r="AT30" s="146"/>
    </row>
    <row r="31" spans="1:46" ht="45" customHeight="1">
      <c r="A31" s="131">
        <f>'MAKLUMAT MURID'!A36</f>
        <v>24</v>
      </c>
      <c r="B31" s="225">
        <f>VLOOKUP(A31,'MAKLUMAT MURID'!$A$13:$I$52,2,FALSE)</f>
        <v>0</v>
      </c>
      <c r="C31" s="131" t="str">
        <f>VLOOKUP(A31,'MAKLUMAT MURID'!$A$13:$I$52,6,FALSE)</f>
        <v/>
      </c>
      <c r="D31" s="131">
        <f>VLOOKUP(A31,'MAKLUMAT MURID'!$A$13:$I$52,5,FALSE)</f>
        <v>0</v>
      </c>
      <c r="E31" s="38"/>
      <c r="F31" s="134"/>
      <c r="G31" s="38"/>
      <c r="H31" s="134"/>
      <c r="I31" s="38"/>
      <c r="J31" s="134"/>
      <c r="K31" s="38"/>
      <c r="L31" s="134"/>
      <c r="M31" s="38"/>
      <c r="N31" s="134"/>
      <c r="O31" s="38"/>
      <c r="P31" s="134"/>
      <c r="Q31" s="38"/>
      <c r="R31" s="134"/>
      <c r="S31" s="38"/>
      <c r="T31" s="134"/>
      <c r="U31" s="38"/>
      <c r="V31" s="134"/>
      <c r="W31" s="38"/>
      <c r="X31" s="134"/>
      <c r="Y31" s="127" t="str">
        <f t="shared" si="0"/>
        <v/>
      </c>
      <c r="Z31" s="125" t="str">
        <f t="shared" si="1"/>
        <v/>
      </c>
      <c r="AA31" s="125" t="str">
        <f t="shared" si="2"/>
        <v/>
      </c>
      <c r="AB31" s="127" t="str">
        <f t="shared" si="3"/>
        <v/>
      </c>
      <c r="AC31" s="125" t="str">
        <f t="shared" si="4"/>
        <v/>
      </c>
      <c r="AD31" s="125" t="str">
        <f t="shared" si="5"/>
        <v/>
      </c>
      <c r="AE31" s="127" t="str">
        <f t="shared" si="6"/>
        <v/>
      </c>
      <c r="AF31" s="125" t="str">
        <f t="shared" si="7"/>
        <v/>
      </c>
      <c r="AG31" s="125" t="str">
        <f t="shared" si="8"/>
        <v/>
      </c>
      <c r="AH31" s="146"/>
      <c r="AI31" s="146"/>
      <c r="AJ31" s="127" t="str">
        <f t="shared" si="9"/>
        <v/>
      </c>
      <c r="AK31" s="125" t="str">
        <f t="shared" si="10"/>
        <v/>
      </c>
      <c r="AL31" s="125" t="str">
        <f t="shared" si="11"/>
        <v/>
      </c>
      <c r="AM31" s="127" t="str">
        <f t="shared" si="12"/>
        <v/>
      </c>
      <c r="AN31" s="125" t="str">
        <f>IF($C31=AN$6,IF(SUM(S31,O31)=0,"",IF(AND(AVERAGE(S31,O31)&gt;=1,AVERAGE(S31,O31)&lt;=1.6),1,IF(AND(AVERAGE(S31,O31)&gt;1.6,AVERAGE(S31,O31)&lt;=2.6),2,IF(AND(AVERAGE(S31,O31)&gt;2.6,AVERAGE(S31,O31)&lt;=3),3)))),"")</f>
        <v/>
      </c>
      <c r="AO31" s="125" t="str">
        <f>IF($C31=AO$6,IF(SUM(S31,O31)=0,"",IF(AND(AVERAGE(S31,O31)&gt;=1,AVERAGE(S31,O31)&lt;=1.6),1,IF(AND(AVERAGE(S31,O31)&gt;1.6,AVERAGE(S31,O31)&lt;=2.6),2,IF(AND(AVERAGE(S31,O31)&gt;2.6,AVERAGE(S31,O31)&lt;=3),3)))),"")</f>
        <v/>
      </c>
      <c r="AP31" s="127" t="str">
        <f t="shared" si="15"/>
        <v/>
      </c>
      <c r="AQ31" s="125" t="str">
        <f t="shared" si="16"/>
        <v/>
      </c>
      <c r="AR31" s="125" t="str">
        <f t="shared" si="17"/>
        <v/>
      </c>
      <c r="AS31" s="146"/>
      <c r="AT31" s="146"/>
    </row>
    <row r="32" spans="1:46" ht="45" customHeight="1">
      <c r="A32" s="131">
        <f>'MAKLUMAT MURID'!A37</f>
        <v>25</v>
      </c>
      <c r="B32" s="225">
        <f>VLOOKUP(A32,'MAKLUMAT MURID'!$A$13:$I$52,2,FALSE)</f>
        <v>0</v>
      </c>
      <c r="C32" s="131" t="str">
        <f>VLOOKUP(A32,'MAKLUMAT MURID'!$A$13:$I$52,6,FALSE)</f>
        <v/>
      </c>
      <c r="D32" s="131">
        <f>VLOOKUP(A32,'MAKLUMAT MURID'!$A$13:$I$52,5,FALSE)</f>
        <v>0</v>
      </c>
      <c r="E32" s="38"/>
      <c r="F32" s="134"/>
      <c r="G32" s="38"/>
      <c r="H32" s="134"/>
      <c r="I32" s="38"/>
      <c r="J32" s="134"/>
      <c r="K32" s="38"/>
      <c r="L32" s="134"/>
      <c r="M32" s="38"/>
      <c r="N32" s="134"/>
      <c r="O32" s="38"/>
      <c r="P32" s="134"/>
      <c r="Q32" s="38"/>
      <c r="R32" s="134"/>
      <c r="S32" s="38"/>
      <c r="T32" s="134"/>
      <c r="U32" s="38"/>
      <c r="V32" s="134"/>
      <c r="W32" s="38"/>
      <c r="X32" s="134"/>
      <c r="Y32" s="127" t="str">
        <f t="shared" si="0"/>
        <v/>
      </c>
      <c r="Z32" s="125" t="str">
        <f t="shared" si="1"/>
        <v/>
      </c>
      <c r="AA32" s="125" t="str">
        <f t="shared" si="2"/>
        <v/>
      </c>
      <c r="AB32" s="127" t="str">
        <f t="shared" si="3"/>
        <v/>
      </c>
      <c r="AC32" s="125" t="str">
        <f t="shared" si="4"/>
        <v/>
      </c>
      <c r="AD32" s="125" t="str">
        <f t="shared" si="5"/>
        <v/>
      </c>
      <c r="AE32" s="127" t="str">
        <f t="shared" si="6"/>
        <v/>
      </c>
      <c r="AF32" s="125" t="str">
        <f t="shared" si="7"/>
        <v/>
      </c>
      <c r="AG32" s="125" t="str">
        <f t="shared" si="8"/>
        <v/>
      </c>
      <c r="AH32" s="146"/>
      <c r="AI32" s="146"/>
      <c r="AJ32" s="127" t="str">
        <f t="shared" si="9"/>
        <v/>
      </c>
      <c r="AK32" s="125" t="str">
        <f>IF($C32=AK$6,IF(SUM(G32,K32)=0,"",IF(AND(AVERAGE(G32,K32)&gt;=1,AVERAGE(G32,K32)&lt;=1.6),1,IF(AND(AVERAGE(G32,K32)&gt;1.6,AVERAGE(G32,K32)&lt;=2.6),2,IF(AND(AVERAGE(G32,K32)&gt;2.6,AVERAGE(G32,K32)&lt;=3),3)))),"")</f>
        <v/>
      </c>
      <c r="AL32" s="125" t="str">
        <f>IF($C32=AL$6,IF(SUM(G32,K32)=0,"",IF(AND(AVERAGE(G32,K32)&gt;=1,AVERAGE(G32,K32)&lt;=1.6),1,IF(AND(AVERAGE(G32,K32)&gt;1.6,AVERAGE(G32,K32)&lt;=2.6),2,IF(AND(AVERAGE(G32,K32)&gt;2.6,AVERAGE(G32,K32)&lt;=3),3)))),"")</f>
        <v/>
      </c>
      <c r="AM32" s="127" t="str">
        <f t="shared" si="12"/>
        <v/>
      </c>
      <c r="AN32" s="125" t="str">
        <f t="shared" ref="AN32:AN41" si="18">IF($C32=AN$6,IF(SUM(S32,O32)=0,"",IF(AND(AVERAGE(S32,O32)&gt;=1,AVERAGE(S32,O32)&lt;=1.6),1,IF(AND(AVERAGE(S32,O32)&gt;1.6,AVERAGE(S32,O32)&lt;=2.6),2,IF(AND(AVERAGE(S32,O32)&gt;2.6,AVERAGE(S32,O32)&lt;=3),3)))),"")</f>
        <v/>
      </c>
      <c r="AO32" s="125" t="str">
        <f t="shared" ref="AO32:AO41" si="19">IF($C32=AO$6,IF(SUM(S32,O32)=0,"",IF(AND(AVERAGE(S32,O32)&gt;=1,AVERAGE(S32,O32)&lt;=1.6),1,IF(AND(AVERAGE(S32,O32)&gt;1.6,AVERAGE(S32,O32)&lt;=2.6),2,IF(AND(AVERAGE(S32,O32)&gt;2.6,AVERAGE(S32,O32)&lt;=3),3)))),"")</f>
        <v/>
      </c>
      <c r="AP32" s="127" t="str">
        <f t="shared" si="15"/>
        <v/>
      </c>
      <c r="AQ32" s="125" t="str">
        <f t="shared" si="16"/>
        <v/>
      </c>
      <c r="AR32" s="125" t="str">
        <f t="shared" si="17"/>
        <v/>
      </c>
      <c r="AS32" s="146"/>
      <c r="AT32" s="146"/>
    </row>
    <row r="33" spans="1:46" ht="45" customHeight="1">
      <c r="A33" s="131">
        <f>'MAKLUMAT MURID'!A38</f>
        <v>26</v>
      </c>
      <c r="B33" s="225">
        <f>VLOOKUP(A33,'MAKLUMAT MURID'!$A$13:$I$52,2,FALSE)</f>
        <v>0</v>
      </c>
      <c r="C33" s="131" t="str">
        <f>VLOOKUP(A33,'MAKLUMAT MURID'!$A$13:$I$52,6,FALSE)</f>
        <v/>
      </c>
      <c r="D33" s="131">
        <f>VLOOKUP(A33,'MAKLUMAT MURID'!$A$13:$I$52,5,FALSE)</f>
        <v>0</v>
      </c>
      <c r="E33" s="38"/>
      <c r="F33" s="134"/>
      <c r="G33" s="38"/>
      <c r="H33" s="134"/>
      <c r="I33" s="38"/>
      <c r="J33" s="134"/>
      <c r="K33" s="38"/>
      <c r="L33" s="134"/>
      <c r="M33" s="38"/>
      <c r="N33" s="134"/>
      <c r="O33" s="38"/>
      <c r="P33" s="134"/>
      <c r="Q33" s="38"/>
      <c r="R33" s="134"/>
      <c r="S33" s="38"/>
      <c r="T33" s="134"/>
      <c r="U33" s="38"/>
      <c r="V33" s="134"/>
      <c r="W33" s="38"/>
      <c r="X33" s="134"/>
      <c r="Y33" s="127" t="str">
        <f t="shared" si="0"/>
        <v/>
      </c>
      <c r="Z33" s="125" t="str">
        <f t="shared" ref="Z33:Z47" si="20">IF($C33=Z$6,IF(SUM(I33,E33)=0,"",IF(AND(AVERAGE(I33,E33)&gt;=1,AVERAGE(I33,E33)&lt;=1.6),1,IF(AND(AVERAGE(I33,E33)&gt;1.6,AVERAGE(I33,E33)&lt;=2.6),2,IF(AND(AVERAGE(I33,E33)&gt;2.6,AVERAGE(I33,E33)&lt;=3),3)))),"")</f>
        <v/>
      </c>
      <c r="AA33" s="125" t="str">
        <f t="shared" ref="AA33:AA47" si="21">IF($C33=AA$6,IF(SUM(E33,I33)=0,"",IF(AND(AVERAGE(E33,I33)&gt;=1,AVERAGE(E33,I33)&lt;=1.6),1,IF(AND(AVERAGE(E33,I33)&gt;1.6,AVERAGE(E33,I33)&lt;=2.6),2,IF(AND(AVERAGE(E33,I33)&gt;2.6,AVERAGE(E33,I33)&lt;=3),3)))),"")</f>
        <v/>
      </c>
      <c r="AB33" s="127" t="str">
        <f t="shared" si="3"/>
        <v/>
      </c>
      <c r="AC33" s="125" t="str">
        <f t="shared" ref="AC33:AC47" si="22">IF($C33=AC$6,IF(SUM(M33,Q33)=0,"",IF(AND(AVERAGE(M33,Q33)&gt;=1,AVERAGE(M33,Q33)&lt;=1.6),1,IF(AND(AVERAGE(M33,Q33)&gt;1.6,AVERAGE(M33,Q33)&lt;=2.6),2,IF(AND(AVERAGE(M33,Q33)&gt;2.6,AVERAGE(M33,Q33)&lt;=3),3)))),"")</f>
        <v/>
      </c>
      <c r="AD33" s="125" t="str">
        <f t="shared" ref="AD33:AD47" si="23">IF($C33=AD$6,IF(SUM(M33,Q33)=0,"",IF(AND(AVERAGE(M33,Q33)&gt;=1,AVERAGE(M33,Q33)&lt;=1.6),1,IF(AND(AVERAGE(M33,Q33)&gt;1.6,AVERAGE(M33,Q33)&lt;=2.6),2,IF(AND(AVERAGE(M33,Q33)&gt;2.6,AVERAGE(M33,Q33)&lt;=3),3)))),"")</f>
        <v/>
      </c>
      <c r="AE33" s="127" t="str">
        <f t="shared" si="6"/>
        <v/>
      </c>
      <c r="AF33" s="125" t="str">
        <f t="shared" si="7"/>
        <v/>
      </c>
      <c r="AG33" s="125" t="str">
        <f t="shared" si="8"/>
        <v/>
      </c>
      <c r="AH33" s="146"/>
      <c r="AI33" s="146"/>
      <c r="AJ33" s="127" t="str">
        <f t="shared" si="9"/>
        <v/>
      </c>
      <c r="AK33" s="125" t="str">
        <f t="shared" ref="AK33:AK46" si="24">IF($C33=AK$6,IF(SUM(G33,K33)=0,"",IF(AND(AVERAGE(G33,K33)&gt;=1,AVERAGE(G33,K33)&lt;=1.6),1,IF(AND(AVERAGE(G33,K33)&gt;1.6,AVERAGE(G33,K33)&lt;=2.6),2,IF(AND(AVERAGE(G33,K33)&gt;2.6,AVERAGE(G33,K33)&lt;=3),3)))),"")</f>
        <v/>
      </c>
      <c r="AL33" s="125" t="str">
        <f t="shared" ref="AL33:AL46" si="25">IF($C33=AL$6,IF(SUM(G33,K33)=0,"",IF(AND(AVERAGE(G33,K33)&gt;=1,AVERAGE(G33,K33)&lt;=1.6),1,IF(AND(AVERAGE(G33,K33)&gt;1.6,AVERAGE(G33,K33)&lt;=2.6),2,IF(AND(AVERAGE(G33,K33)&gt;2.6,AVERAGE(G33,K33)&lt;=3),3)))),"")</f>
        <v/>
      </c>
      <c r="AM33" s="127" t="str">
        <f t="shared" si="12"/>
        <v/>
      </c>
      <c r="AN33" s="125" t="str">
        <f t="shared" si="18"/>
        <v/>
      </c>
      <c r="AO33" s="125" t="str">
        <f t="shared" si="19"/>
        <v/>
      </c>
      <c r="AP33" s="127" t="str">
        <f t="shared" si="15"/>
        <v/>
      </c>
      <c r="AQ33" s="125" t="str">
        <f t="shared" ref="AQ33:AQ47" si="26">IF($C33=AQ$6,IF(SUM(W33)=0,"",IF(AND(AVERAGE(W33)&gt;=1,AVERAGE(W33)&lt;=1.6),1,IF(AND(AVERAGE(W33)&gt;1.6,AVERAGE(W33)&lt;=2.6),2,IF(AND(AVERAGE(W33)&gt;2.6,AVERAGE(W33)&lt;=3),3)))),"")</f>
        <v/>
      </c>
      <c r="AR33" s="125" t="str">
        <f t="shared" ref="AR33:AR47" si="27">IF($C33=AR$6,IF(SUM(W33)=0,"",IF(AND(AVERAGE(W33)&gt;=1,AVERAGE(W33)&lt;=1.6),1,IF(AND(AVERAGE(W33)&gt;1.6,AVERAGE(W33)&lt;=2.6),2,IF(AND(AVERAGE(W33)&gt;2.6,AVERAGE(W33)&lt;=3),3)))),"")</f>
        <v/>
      </c>
      <c r="AS33" s="146"/>
      <c r="AT33" s="146"/>
    </row>
    <row r="34" spans="1:46" ht="45" customHeight="1">
      <c r="A34" s="131">
        <f>'MAKLUMAT MURID'!A39</f>
        <v>27</v>
      </c>
      <c r="B34" s="225">
        <f>VLOOKUP(A34,'MAKLUMAT MURID'!$A$13:$I$52,2,FALSE)</f>
        <v>0</v>
      </c>
      <c r="C34" s="131" t="str">
        <f>VLOOKUP(A34,'MAKLUMAT MURID'!$A$13:$I$52,6,FALSE)</f>
        <v/>
      </c>
      <c r="D34" s="131">
        <f>VLOOKUP(A34,'MAKLUMAT MURID'!$A$13:$I$52,5,FALSE)</f>
        <v>0</v>
      </c>
      <c r="E34" s="38"/>
      <c r="F34" s="134"/>
      <c r="G34" s="38"/>
      <c r="H34" s="134"/>
      <c r="I34" s="38"/>
      <c r="J34" s="134"/>
      <c r="K34" s="38"/>
      <c r="L34" s="134"/>
      <c r="M34" s="38"/>
      <c r="N34" s="134"/>
      <c r="O34" s="38"/>
      <c r="P34" s="134"/>
      <c r="Q34" s="38"/>
      <c r="R34" s="134"/>
      <c r="S34" s="38"/>
      <c r="T34" s="134"/>
      <c r="U34" s="38"/>
      <c r="V34" s="134"/>
      <c r="W34" s="38"/>
      <c r="X34" s="134"/>
      <c r="Y34" s="127" t="str">
        <f t="shared" si="0"/>
        <v/>
      </c>
      <c r="Z34" s="125" t="str">
        <f t="shared" si="20"/>
        <v/>
      </c>
      <c r="AA34" s="125" t="str">
        <f t="shared" si="21"/>
        <v/>
      </c>
      <c r="AB34" s="127" t="str">
        <f t="shared" si="3"/>
        <v/>
      </c>
      <c r="AC34" s="125" t="str">
        <f t="shared" si="22"/>
        <v/>
      </c>
      <c r="AD34" s="125" t="str">
        <f t="shared" si="23"/>
        <v/>
      </c>
      <c r="AE34" s="127" t="str">
        <f t="shared" si="6"/>
        <v/>
      </c>
      <c r="AF34" s="125" t="str">
        <f t="shared" si="7"/>
        <v/>
      </c>
      <c r="AG34" s="125" t="str">
        <f t="shared" si="8"/>
        <v/>
      </c>
      <c r="AH34" s="146"/>
      <c r="AI34" s="146"/>
      <c r="AJ34" s="127" t="str">
        <f t="shared" si="9"/>
        <v/>
      </c>
      <c r="AK34" s="125" t="str">
        <f t="shared" si="24"/>
        <v/>
      </c>
      <c r="AL34" s="125" t="str">
        <f t="shared" si="25"/>
        <v/>
      </c>
      <c r="AM34" s="127" t="str">
        <f t="shared" si="12"/>
        <v/>
      </c>
      <c r="AN34" s="125" t="str">
        <f t="shared" si="18"/>
        <v/>
      </c>
      <c r="AO34" s="125" t="str">
        <f t="shared" si="19"/>
        <v/>
      </c>
      <c r="AP34" s="127" t="str">
        <f t="shared" si="15"/>
        <v/>
      </c>
      <c r="AQ34" s="125" t="str">
        <f t="shared" si="26"/>
        <v/>
      </c>
      <c r="AR34" s="125" t="str">
        <f t="shared" si="27"/>
        <v/>
      </c>
      <c r="AS34" s="146"/>
      <c r="AT34" s="146"/>
    </row>
    <row r="35" spans="1:46" ht="45" customHeight="1">
      <c r="A35" s="131">
        <f>'MAKLUMAT MURID'!A40</f>
        <v>28</v>
      </c>
      <c r="B35" s="225">
        <f>VLOOKUP(A35,'MAKLUMAT MURID'!$A$13:$I$52,2,FALSE)</f>
        <v>0</v>
      </c>
      <c r="C35" s="131" t="str">
        <f>VLOOKUP(A35,'MAKLUMAT MURID'!$A$13:$I$52,6,FALSE)</f>
        <v/>
      </c>
      <c r="D35" s="131">
        <f>VLOOKUP(A35,'MAKLUMAT MURID'!$A$13:$I$52,5,FALSE)</f>
        <v>0</v>
      </c>
      <c r="E35" s="38"/>
      <c r="F35" s="134"/>
      <c r="G35" s="38"/>
      <c r="H35" s="134"/>
      <c r="I35" s="38"/>
      <c r="J35" s="134"/>
      <c r="K35" s="38"/>
      <c r="L35" s="134"/>
      <c r="M35" s="38"/>
      <c r="N35" s="134"/>
      <c r="O35" s="38"/>
      <c r="P35" s="134"/>
      <c r="Q35" s="38"/>
      <c r="R35" s="134"/>
      <c r="S35" s="38"/>
      <c r="T35" s="134"/>
      <c r="U35" s="38"/>
      <c r="V35" s="134"/>
      <c r="W35" s="38"/>
      <c r="X35" s="134"/>
      <c r="Y35" s="127" t="str">
        <f t="shared" si="0"/>
        <v/>
      </c>
      <c r="Z35" s="125" t="str">
        <f t="shared" si="20"/>
        <v/>
      </c>
      <c r="AA35" s="125" t="str">
        <f t="shared" si="21"/>
        <v/>
      </c>
      <c r="AB35" s="127" t="str">
        <f t="shared" si="3"/>
        <v/>
      </c>
      <c r="AC35" s="125" t="str">
        <f t="shared" si="22"/>
        <v/>
      </c>
      <c r="AD35" s="125" t="str">
        <f t="shared" si="23"/>
        <v/>
      </c>
      <c r="AE35" s="127" t="str">
        <f t="shared" si="6"/>
        <v/>
      </c>
      <c r="AF35" s="125" t="str">
        <f t="shared" si="7"/>
        <v/>
      </c>
      <c r="AG35" s="125" t="str">
        <f t="shared" si="8"/>
        <v/>
      </c>
      <c r="AH35" s="146"/>
      <c r="AI35" s="146"/>
      <c r="AJ35" s="127" t="str">
        <f t="shared" si="9"/>
        <v/>
      </c>
      <c r="AK35" s="125" t="str">
        <f t="shared" si="24"/>
        <v/>
      </c>
      <c r="AL35" s="125" t="str">
        <f t="shared" si="25"/>
        <v/>
      </c>
      <c r="AM35" s="127" t="str">
        <f t="shared" si="12"/>
        <v/>
      </c>
      <c r="AN35" s="125" t="str">
        <f t="shared" si="18"/>
        <v/>
      </c>
      <c r="AO35" s="125" t="str">
        <f t="shared" si="19"/>
        <v/>
      </c>
      <c r="AP35" s="127" t="str">
        <f t="shared" si="15"/>
        <v/>
      </c>
      <c r="AQ35" s="125" t="str">
        <f t="shared" si="26"/>
        <v/>
      </c>
      <c r="AR35" s="125" t="str">
        <f t="shared" si="27"/>
        <v/>
      </c>
      <c r="AS35" s="146"/>
      <c r="AT35" s="146"/>
    </row>
    <row r="36" spans="1:46" ht="45" customHeight="1">
      <c r="A36" s="131">
        <f>'MAKLUMAT MURID'!A41</f>
        <v>29</v>
      </c>
      <c r="B36" s="225">
        <f>VLOOKUP(A36,'MAKLUMAT MURID'!$A$13:$I$52,2,FALSE)</f>
        <v>0</v>
      </c>
      <c r="C36" s="131" t="str">
        <f>VLOOKUP(A36,'MAKLUMAT MURID'!$A$13:$I$52,6,FALSE)</f>
        <v/>
      </c>
      <c r="D36" s="131">
        <f>VLOOKUP(A36,'MAKLUMAT MURID'!$A$13:$I$52,5,FALSE)</f>
        <v>0</v>
      </c>
      <c r="E36" s="38"/>
      <c r="F36" s="134"/>
      <c r="G36" s="38"/>
      <c r="H36" s="134"/>
      <c r="I36" s="38"/>
      <c r="J36" s="134"/>
      <c r="K36" s="38"/>
      <c r="L36" s="134"/>
      <c r="M36" s="38"/>
      <c r="N36" s="134"/>
      <c r="O36" s="38"/>
      <c r="P36" s="134"/>
      <c r="Q36" s="38"/>
      <c r="R36" s="134"/>
      <c r="S36" s="38"/>
      <c r="T36" s="134"/>
      <c r="U36" s="38"/>
      <c r="V36" s="134"/>
      <c r="W36" s="38"/>
      <c r="X36" s="134"/>
      <c r="Y36" s="127" t="str">
        <f t="shared" si="0"/>
        <v/>
      </c>
      <c r="Z36" s="125" t="str">
        <f t="shared" si="20"/>
        <v/>
      </c>
      <c r="AA36" s="125" t="str">
        <f t="shared" si="21"/>
        <v/>
      </c>
      <c r="AB36" s="127" t="str">
        <f t="shared" si="3"/>
        <v/>
      </c>
      <c r="AC36" s="125" t="str">
        <f t="shared" si="22"/>
        <v/>
      </c>
      <c r="AD36" s="125" t="str">
        <f t="shared" si="23"/>
        <v/>
      </c>
      <c r="AE36" s="127" t="str">
        <f t="shared" si="6"/>
        <v/>
      </c>
      <c r="AF36" s="125" t="str">
        <f t="shared" si="7"/>
        <v/>
      </c>
      <c r="AG36" s="125" t="str">
        <f t="shared" si="8"/>
        <v/>
      </c>
      <c r="AH36" s="146"/>
      <c r="AI36" s="146"/>
      <c r="AJ36" s="127" t="str">
        <f t="shared" si="9"/>
        <v/>
      </c>
      <c r="AK36" s="125" t="str">
        <f t="shared" si="24"/>
        <v/>
      </c>
      <c r="AL36" s="125" t="str">
        <f t="shared" si="25"/>
        <v/>
      </c>
      <c r="AM36" s="127" t="str">
        <f t="shared" si="12"/>
        <v/>
      </c>
      <c r="AN36" s="125" t="str">
        <f t="shared" si="18"/>
        <v/>
      </c>
      <c r="AO36" s="125" t="str">
        <f t="shared" si="19"/>
        <v/>
      </c>
      <c r="AP36" s="127" t="str">
        <f t="shared" si="15"/>
        <v/>
      </c>
      <c r="AQ36" s="125" t="str">
        <f t="shared" si="26"/>
        <v/>
      </c>
      <c r="AR36" s="125" t="str">
        <f t="shared" si="27"/>
        <v/>
      </c>
      <c r="AS36" s="146"/>
      <c r="AT36" s="146"/>
    </row>
    <row r="37" spans="1:46" ht="45" customHeight="1">
      <c r="A37" s="131">
        <f>'MAKLUMAT MURID'!A42</f>
        <v>30</v>
      </c>
      <c r="B37" s="225">
        <f>VLOOKUP(A37,'MAKLUMAT MURID'!$A$13:$I$52,2,FALSE)</f>
        <v>0</v>
      </c>
      <c r="C37" s="131" t="str">
        <f>VLOOKUP(A37,'MAKLUMAT MURID'!$A$13:$I$52,6,FALSE)</f>
        <v/>
      </c>
      <c r="D37" s="131">
        <f>VLOOKUP(A37,'MAKLUMAT MURID'!$A$13:$I$52,5,FALSE)</f>
        <v>0</v>
      </c>
      <c r="E37" s="38"/>
      <c r="F37" s="134"/>
      <c r="G37" s="38"/>
      <c r="H37" s="134"/>
      <c r="I37" s="38"/>
      <c r="J37" s="134"/>
      <c r="K37" s="38"/>
      <c r="L37" s="134"/>
      <c r="M37" s="38"/>
      <c r="N37" s="134"/>
      <c r="O37" s="38"/>
      <c r="P37" s="134"/>
      <c r="Q37" s="38"/>
      <c r="R37" s="134"/>
      <c r="S37" s="38"/>
      <c r="T37" s="134"/>
      <c r="U37" s="38"/>
      <c r="V37" s="134"/>
      <c r="W37" s="38"/>
      <c r="X37" s="134"/>
      <c r="Y37" s="127" t="str">
        <f t="shared" si="0"/>
        <v/>
      </c>
      <c r="Z37" s="125" t="str">
        <f t="shared" si="20"/>
        <v/>
      </c>
      <c r="AA37" s="125" t="str">
        <f t="shared" si="21"/>
        <v/>
      </c>
      <c r="AB37" s="127" t="str">
        <f t="shared" si="3"/>
        <v/>
      </c>
      <c r="AC37" s="125" t="str">
        <f t="shared" si="22"/>
        <v/>
      </c>
      <c r="AD37" s="125" t="str">
        <f t="shared" si="23"/>
        <v/>
      </c>
      <c r="AE37" s="127" t="str">
        <f t="shared" si="6"/>
        <v/>
      </c>
      <c r="AF37" s="125" t="str">
        <f t="shared" si="7"/>
        <v/>
      </c>
      <c r="AG37" s="125" t="str">
        <f t="shared" si="8"/>
        <v/>
      </c>
      <c r="AH37" s="146"/>
      <c r="AI37" s="146"/>
      <c r="AJ37" s="127" t="str">
        <f t="shared" si="9"/>
        <v/>
      </c>
      <c r="AK37" s="125" t="str">
        <f t="shared" si="24"/>
        <v/>
      </c>
      <c r="AL37" s="125" t="str">
        <f t="shared" si="25"/>
        <v/>
      </c>
      <c r="AM37" s="127" t="str">
        <f t="shared" si="12"/>
        <v/>
      </c>
      <c r="AN37" s="125" t="str">
        <f t="shared" si="18"/>
        <v/>
      </c>
      <c r="AO37" s="125" t="str">
        <f t="shared" si="19"/>
        <v/>
      </c>
      <c r="AP37" s="127" t="str">
        <f t="shared" si="15"/>
        <v/>
      </c>
      <c r="AQ37" s="125" t="str">
        <f t="shared" si="26"/>
        <v/>
      </c>
      <c r="AR37" s="125" t="str">
        <f t="shared" si="27"/>
        <v/>
      </c>
      <c r="AS37" s="146"/>
      <c r="AT37" s="146"/>
    </row>
    <row r="38" spans="1:46" ht="45" customHeight="1">
      <c r="A38" s="131">
        <f>'MAKLUMAT MURID'!A43</f>
        <v>31</v>
      </c>
      <c r="B38" s="225">
        <f>VLOOKUP(A38,'MAKLUMAT MURID'!$A$13:$I$52,2,FALSE)</f>
        <v>0</v>
      </c>
      <c r="C38" s="131" t="str">
        <f>VLOOKUP(A38,'MAKLUMAT MURID'!$A$13:$I$52,6,FALSE)</f>
        <v/>
      </c>
      <c r="D38" s="131">
        <f>VLOOKUP(A38,'MAKLUMAT MURID'!$A$13:$I$52,5,FALSE)</f>
        <v>0</v>
      </c>
      <c r="E38" s="38"/>
      <c r="F38" s="134"/>
      <c r="G38" s="38"/>
      <c r="H38" s="134"/>
      <c r="I38" s="38"/>
      <c r="J38" s="134"/>
      <c r="K38" s="38"/>
      <c r="L38" s="134"/>
      <c r="M38" s="38"/>
      <c r="N38" s="134"/>
      <c r="O38" s="38"/>
      <c r="P38" s="134"/>
      <c r="Q38" s="38"/>
      <c r="R38" s="134"/>
      <c r="S38" s="38"/>
      <c r="T38" s="134"/>
      <c r="U38" s="38"/>
      <c r="V38" s="134"/>
      <c r="W38" s="38"/>
      <c r="X38" s="134"/>
      <c r="Y38" s="127" t="str">
        <f t="shared" si="0"/>
        <v/>
      </c>
      <c r="Z38" s="125" t="str">
        <f t="shared" si="20"/>
        <v/>
      </c>
      <c r="AA38" s="125" t="str">
        <f t="shared" si="21"/>
        <v/>
      </c>
      <c r="AB38" s="127" t="str">
        <f t="shared" si="3"/>
        <v/>
      </c>
      <c r="AC38" s="125" t="str">
        <f t="shared" si="22"/>
        <v/>
      </c>
      <c r="AD38" s="125" t="str">
        <f t="shared" si="23"/>
        <v/>
      </c>
      <c r="AE38" s="127" t="str">
        <f t="shared" si="6"/>
        <v/>
      </c>
      <c r="AF38" s="125" t="str">
        <f t="shared" si="7"/>
        <v/>
      </c>
      <c r="AG38" s="125" t="str">
        <f t="shared" si="8"/>
        <v/>
      </c>
      <c r="AH38" s="146"/>
      <c r="AI38" s="146"/>
      <c r="AJ38" s="127" t="str">
        <f t="shared" si="9"/>
        <v/>
      </c>
      <c r="AK38" s="125" t="str">
        <f t="shared" si="24"/>
        <v/>
      </c>
      <c r="AL38" s="125" t="str">
        <f t="shared" si="25"/>
        <v/>
      </c>
      <c r="AM38" s="127" t="str">
        <f t="shared" si="12"/>
        <v/>
      </c>
      <c r="AN38" s="125" t="str">
        <f t="shared" si="18"/>
        <v/>
      </c>
      <c r="AO38" s="125" t="str">
        <f t="shared" si="19"/>
        <v/>
      </c>
      <c r="AP38" s="127" t="str">
        <f t="shared" si="15"/>
        <v/>
      </c>
      <c r="AQ38" s="125" t="str">
        <f t="shared" si="26"/>
        <v/>
      </c>
      <c r="AR38" s="125" t="str">
        <f t="shared" si="27"/>
        <v/>
      </c>
      <c r="AS38" s="146"/>
      <c r="AT38" s="146"/>
    </row>
    <row r="39" spans="1:46" ht="45" customHeight="1">
      <c r="A39" s="131">
        <f>'MAKLUMAT MURID'!A44</f>
        <v>32</v>
      </c>
      <c r="B39" s="225">
        <f>VLOOKUP(A39,'MAKLUMAT MURID'!$A$13:$I$52,2,FALSE)</f>
        <v>0</v>
      </c>
      <c r="C39" s="131" t="str">
        <f>VLOOKUP(A39,'MAKLUMAT MURID'!$A$13:$I$52,6,FALSE)</f>
        <v/>
      </c>
      <c r="D39" s="131">
        <f>VLOOKUP(A39,'MAKLUMAT MURID'!$A$13:$I$52,5,FALSE)</f>
        <v>0</v>
      </c>
      <c r="E39" s="38"/>
      <c r="F39" s="134"/>
      <c r="G39" s="38"/>
      <c r="H39" s="134"/>
      <c r="I39" s="38"/>
      <c r="J39" s="134"/>
      <c r="K39" s="38"/>
      <c r="L39" s="134"/>
      <c r="M39" s="38"/>
      <c r="N39" s="134"/>
      <c r="O39" s="38"/>
      <c r="P39" s="134"/>
      <c r="Q39" s="38"/>
      <c r="R39" s="134"/>
      <c r="S39" s="38"/>
      <c r="T39" s="134"/>
      <c r="U39" s="38"/>
      <c r="V39" s="134"/>
      <c r="W39" s="38"/>
      <c r="X39" s="134"/>
      <c r="Y39" s="127" t="str">
        <f t="shared" si="0"/>
        <v/>
      </c>
      <c r="Z39" s="125" t="str">
        <f t="shared" si="20"/>
        <v/>
      </c>
      <c r="AA39" s="125" t="str">
        <f t="shared" si="21"/>
        <v/>
      </c>
      <c r="AB39" s="127" t="str">
        <f t="shared" si="3"/>
        <v/>
      </c>
      <c r="AC39" s="125" t="str">
        <f t="shared" si="22"/>
        <v/>
      </c>
      <c r="AD39" s="125" t="str">
        <f t="shared" si="23"/>
        <v/>
      </c>
      <c r="AE39" s="127" t="str">
        <f t="shared" si="6"/>
        <v/>
      </c>
      <c r="AF39" s="125" t="str">
        <f t="shared" si="7"/>
        <v/>
      </c>
      <c r="AG39" s="125" t="str">
        <f t="shared" si="8"/>
        <v/>
      </c>
      <c r="AH39" s="146"/>
      <c r="AI39" s="146"/>
      <c r="AJ39" s="127" t="str">
        <f t="shared" si="9"/>
        <v/>
      </c>
      <c r="AK39" s="125" t="str">
        <f t="shared" si="24"/>
        <v/>
      </c>
      <c r="AL39" s="125" t="str">
        <f t="shared" si="25"/>
        <v/>
      </c>
      <c r="AM39" s="127" t="str">
        <f t="shared" si="12"/>
        <v/>
      </c>
      <c r="AN39" s="125" t="str">
        <f t="shared" si="18"/>
        <v/>
      </c>
      <c r="AO39" s="125" t="str">
        <f t="shared" si="19"/>
        <v/>
      </c>
      <c r="AP39" s="127" t="str">
        <f t="shared" si="15"/>
        <v/>
      </c>
      <c r="AQ39" s="125" t="str">
        <f t="shared" si="26"/>
        <v/>
      </c>
      <c r="AR39" s="125" t="str">
        <f t="shared" si="27"/>
        <v/>
      </c>
      <c r="AS39" s="146"/>
      <c r="AT39" s="146"/>
    </row>
    <row r="40" spans="1:46" ht="45" customHeight="1">
      <c r="A40" s="131">
        <f>'MAKLUMAT MURID'!A45</f>
        <v>33</v>
      </c>
      <c r="B40" s="225">
        <f>VLOOKUP(A40,'MAKLUMAT MURID'!$A$13:$I$52,2,FALSE)</f>
        <v>0</v>
      </c>
      <c r="C40" s="131" t="str">
        <f>VLOOKUP(A40,'MAKLUMAT MURID'!$A$13:$I$52,6,FALSE)</f>
        <v/>
      </c>
      <c r="D40" s="131">
        <f>VLOOKUP(A40,'MAKLUMAT MURID'!$A$13:$I$52,5,FALSE)</f>
        <v>0</v>
      </c>
      <c r="E40" s="38"/>
      <c r="F40" s="134"/>
      <c r="G40" s="38"/>
      <c r="H40" s="134"/>
      <c r="I40" s="38"/>
      <c r="J40" s="134"/>
      <c r="K40" s="38"/>
      <c r="L40" s="134"/>
      <c r="M40" s="38"/>
      <c r="N40" s="134"/>
      <c r="O40" s="38"/>
      <c r="P40" s="134"/>
      <c r="Q40" s="38"/>
      <c r="R40" s="134"/>
      <c r="S40" s="38"/>
      <c r="T40" s="134"/>
      <c r="U40" s="38"/>
      <c r="V40" s="134"/>
      <c r="W40" s="38"/>
      <c r="X40" s="134"/>
      <c r="Y40" s="127" t="str">
        <f t="shared" si="0"/>
        <v/>
      </c>
      <c r="Z40" s="125" t="str">
        <f t="shared" si="20"/>
        <v/>
      </c>
      <c r="AA40" s="125" t="str">
        <f t="shared" si="21"/>
        <v/>
      </c>
      <c r="AB40" s="127" t="str">
        <f t="shared" si="3"/>
        <v/>
      </c>
      <c r="AC40" s="125" t="str">
        <f t="shared" si="22"/>
        <v/>
      </c>
      <c r="AD40" s="125" t="str">
        <f t="shared" si="23"/>
        <v/>
      </c>
      <c r="AE40" s="127" t="str">
        <f t="shared" si="6"/>
        <v/>
      </c>
      <c r="AF40" s="125" t="str">
        <f t="shared" si="7"/>
        <v/>
      </c>
      <c r="AG40" s="125" t="str">
        <f t="shared" si="8"/>
        <v/>
      </c>
      <c r="AH40" s="146"/>
      <c r="AI40" s="146"/>
      <c r="AJ40" s="127" t="str">
        <f t="shared" si="9"/>
        <v/>
      </c>
      <c r="AK40" s="125" t="str">
        <f t="shared" si="24"/>
        <v/>
      </c>
      <c r="AL40" s="125" t="str">
        <f t="shared" si="25"/>
        <v/>
      </c>
      <c r="AM40" s="127" t="str">
        <f t="shared" si="12"/>
        <v/>
      </c>
      <c r="AN40" s="125" t="str">
        <f t="shared" si="18"/>
        <v/>
      </c>
      <c r="AO40" s="125" t="str">
        <f t="shared" si="19"/>
        <v/>
      </c>
      <c r="AP40" s="127" t="str">
        <f t="shared" si="15"/>
        <v/>
      </c>
      <c r="AQ40" s="125" t="str">
        <f t="shared" si="26"/>
        <v/>
      </c>
      <c r="AR40" s="125" t="str">
        <f t="shared" si="27"/>
        <v/>
      </c>
      <c r="AS40" s="146"/>
      <c r="AT40" s="146"/>
    </row>
    <row r="41" spans="1:46" ht="45" customHeight="1">
      <c r="A41" s="131">
        <f>'MAKLUMAT MURID'!A46</f>
        <v>34</v>
      </c>
      <c r="B41" s="225">
        <f>VLOOKUP(A41,'MAKLUMAT MURID'!$A$13:$I$52,2,FALSE)</f>
        <v>0</v>
      </c>
      <c r="C41" s="131" t="str">
        <f>VLOOKUP(A41,'MAKLUMAT MURID'!$A$13:$I$52,6,FALSE)</f>
        <v/>
      </c>
      <c r="D41" s="131">
        <f>VLOOKUP(A41,'MAKLUMAT MURID'!$A$13:$I$52,5,FALSE)</f>
        <v>0</v>
      </c>
      <c r="E41" s="38"/>
      <c r="F41" s="134"/>
      <c r="G41" s="38"/>
      <c r="H41" s="134"/>
      <c r="I41" s="38"/>
      <c r="J41" s="134"/>
      <c r="K41" s="38"/>
      <c r="L41" s="134"/>
      <c r="M41" s="38"/>
      <c r="N41" s="134"/>
      <c r="O41" s="38"/>
      <c r="P41" s="134"/>
      <c r="Q41" s="38"/>
      <c r="R41" s="134"/>
      <c r="S41" s="38"/>
      <c r="T41" s="134"/>
      <c r="U41" s="38"/>
      <c r="V41" s="134"/>
      <c r="W41" s="38"/>
      <c r="X41" s="134"/>
      <c r="Y41" s="127" t="str">
        <f t="shared" si="0"/>
        <v/>
      </c>
      <c r="Z41" s="125" t="str">
        <f t="shared" si="20"/>
        <v/>
      </c>
      <c r="AA41" s="125" t="str">
        <f t="shared" si="21"/>
        <v/>
      </c>
      <c r="AB41" s="127" t="str">
        <f t="shared" si="3"/>
        <v/>
      </c>
      <c r="AC41" s="125" t="str">
        <f t="shared" si="22"/>
        <v/>
      </c>
      <c r="AD41" s="125" t="str">
        <f t="shared" si="23"/>
        <v/>
      </c>
      <c r="AE41" s="127" t="str">
        <f t="shared" si="6"/>
        <v/>
      </c>
      <c r="AF41" s="125" t="str">
        <f t="shared" si="7"/>
        <v/>
      </c>
      <c r="AG41" s="125" t="str">
        <f t="shared" si="8"/>
        <v/>
      </c>
      <c r="AH41" s="146"/>
      <c r="AI41" s="146"/>
      <c r="AJ41" s="127" t="str">
        <f t="shared" si="9"/>
        <v/>
      </c>
      <c r="AK41" s="125" t="str">
        <f t="shared" si="24"/>
        <v/>
      </c>
      <c r="AL41" s="125" t="str">
        <f t="shared" si="25"/>
        <v/>
      </c>
      <c r="AM41" s="127" t="str">
        <f t="shared" si="12"/>
        <v/>
      </c>
      <c r="AN41" s="125" t="str">
        <f t="shared" si="18"/>
        <v/>
      </c>
      <c r="AO41" s="125" t="str">
        <f t="shared" si="19"/>
        <v/>
      </c>
      <c r="AP41" s="127" t="str">
        <f t="shared" si="15"/>
        <v/>
      </c>
      <c r="AQ41" s="125" t="str">
        <f t="shared" si="26"/>
        <v/>
      </c>
      <c r="AR41" s="125" t="str">
        <f t="shared" si="27"/>
        <v/>
      </c>
      <c r="AS41" s="146"/>
      <c r="AT41" s="146"/>
    </row>
    <row r="42" spans="1:46" ht="45" customHeight="1">
      <c r="A42" s="131">
        <f>'MAKLUMAT MURID'!A47</f>
        <v>35</v>
      </c>
      <c r="B42" s="225">
        <f>VLOOKUP(A42,'MAKLUMAT MURID'!$A$13:$I$52,2,FALSE)</f>
        <v>0</v>
      </c>
      <c r="C42" s="131" t="str">
        <f>VLOOKUP(A42,'MAKLUMAT MURID'!$A$13:$I$52,6,FALSE)</f>
        <v/>
      </c>
      <c r="D42" s="131">
        <f>VLOOKUP(A42,'MAKLUMAT MURID'!$A$13:$I$52,5,FALSE)</f>
        <v>0</v>
      </c>
      <c r="E42" s="38"/>
      <c r="F42" s="134"/>
      <c r="G42" s="38"/>
      <c r="H42" s="134"/>
      <c r="I42" s="38"/>
      <c r="J42" s="134"/>
      <c r="K42" s="38"/>
      <c r="L42" s="134"/>
      <c r="M42" s="38"/>
      <c r="N42" s="134"/>
      <c r="O42" s="38"/>
      <c r="P42" s="134"/>
      <c r="Q42" s="38"/>
      <c r="R42" s="134"/>
      <c r="S42" s="38"/>
      <c r="T42" s="134"/>
      <c r="U42" s="38"/>
      <c r="V42" s="134"/>
      <c r="W42" s="38"/>
      <c r="X42" s="134"/>
      <c r="Y42" s="127" t="str">
        <f t="shared" si="0"/>
        <v/>
      </c>
      <c r="Z42" s="125" t="str">
        <f t="shared" si="20"/>
        <v/>
      </c>
      <c r="AA42" s="125" t="str">
        <f t="shared" si="21"/>
        <v/>
      </c>
      <c r="AB42" s="127" t="str">
        <f t="shared" si="3"/>
        <v/>
      </c>
      <c r="AC42" s="125" t="str">
        <f t="shared" si="22"/>
        <v/>
      </c>
      <c r="AD42" s="125" t="str">
        <f t="shared" si="23"/>
        <v/>
      </c>
      <c r="AE42" s="127" t="str">
        <f t="shared" si="6"/>
        <v/>
      </c>
      <c r="AF42" s="125" t="str">
        <f t="shared" si="7"/>
        <v/>
      </c>
      <c r="AG42" s="125" t="str">
        <f t="shared" si="8"/>
        <v/>
      </c>
      <c r="AH42" s="146"/>
      <c r="AI42" s="146"/>
      <c r="AJ42" s="127" t="str">
        <f t="shared" si="9"/>
        <v/>
      </c>
      <c r="AK42" s="125" t="str">
        <f t="shared" si="24"/>
        <v/>
      </c>
      <c r="AL42" s="125" t="str">
        <f t="shared" si="25"/>
        <v/>
      </c>
      <c r="AM42" s="127" t="str">
        <f t="shared" si="12"/>
        <v/>
      </c>
      <c r="AN42" s="125" t="str">
        <f>IF($C42=AN$6,IF(SUM(S42,O42)=0,"",IF(AND(AVERAGE(S42,O42)&gt;=1,AVERAGE(S42,O42)&lt;=1.6),1,IF(AND(AVERAGE(S42,O42)&gt;1.6,AVERAGE(S42,O42)&lt;=2.6),2,IF(AND(AVERAGE(S42,O42)&gt;2.6,AVERAGE(S42,O42)&lt;=3),3)))),"")</f>
        <v/>
      </c>
      <c r="AO42" s="125" t="str">
        <f>IF($C42=AO$6,IF(SUM(S42,O42)=0,"",IF(AND(AVERAGE(S42,O42)&gt;=1,AVERAGE(S42,O42)&lt;=1.6),1,IF(AND(AVERAGE(S42,O42)&gt;1.6,AVERAGE(S42,O42)&lt;=2.6),2,IF(AND(AVERAGE(S42,O42)&gt;2.6,AVERAGE(S42,O42)&lt;=3),3)))),"")</f>
        <v/>
      </c>
      <c r="AP42" s="127" t="str">
        <f t="shared" si="15"/>
        <v/>
      </c>
      <c r="AQ42" s="125" t="str">
        <f t="shared" si="26"/>
        <v/>
      </c>
      <c r="AR42" s="125" t="str">
        <f t="shared" si="27"/>
        <v/>
      </c>
      <c r="AS42" s="146"/>
      <c r="AT42" s="146"/>
    </row>
    <row r="43" spans="1:46" ht="45" customHeight="1">
      <c r="A43" s="131">
        <f>'MAKLUMAT MURID'!A48</f>
        <v>36</v>
      </c>
      <c r="B43" s="225">
        <f>VLOOKUP(A43,'MAKLUMAT MURID'!$A$13:$I$52,2,FALSE)</f>
        <v>0</v>
      </c>
      <c r="C43" s="131" t="str">
        <f>VLOOKUP(A43,'MAKLUMAT MURID'!$A$13:$I$52,6,FALSE)</f>
        <v/>
      </c>
      <c r="D43" s="131">
        <f>VLOOKUP(A43,'MAKLUMAT MURID'!$A$13:$I$52,5,FALSE)</f>
        <v>0</v>
      </c>
      <c r="E43" s="38"/>
      <c r="F43" s="134"/>
      <c r="G43" s="38"/>
      <c r="H43" s="134"/>
      <c r="I43" s="38"/>
      <c r="J43" s="134"/>
      <c r="K43" s="38"/>
      <c r="L43" s="134"/>
      <c r="M43" s="38"/>
      <c r="N43" s="134"/>
      <c r="O43" s="38"/>
      <c r="P43" s="134"/>
      <c r="Q43" s="38"/>
      <c r="R43" s="134"/>
      <c r="S43" s="38"/>
      <c r="T43" s="134"/>
      <c r="U43" s="38"/>
      <c r="V43" s="134"/>
      <c r="W43" s="38"/>
      <c r="X43" s="134"/>
      <c r="Y43" s="127" t="str">
        <f t="shared" si="0"/>
        <v/>
      </c>
      <c r="Z43" s="125" t="str">
        <f t="shared" si="20"/>
        <v/>
      </c>
      <c r="AA43" s="125" t="str">
        <f t="shared" si="21"/>
        <v/>
      </c>
      <c r="AB43" s="127" t="str">
        <f t="shared" si="3"/>
        <v/>
      </c>
      <c r="AC43" s="125" t="str">
        <f t="shared" si="22"/>
        <v/>
      </c>
      <c r="AD43" s="125" t="str">
        <f t="shared" si="23"/>
        <v/>
      </c>
      <c r="AE43" s="127" t="str">
        <f t="shared" si="6"/>
        <v/>
      </c>
      <c r="AF43" s="125" t="str">
        <f t="shared" si="7"/>
        <v/>
      </c>
      <c r="AG43" s="125" t="str">
        <f t="shared" si="8"/>
        <v/>
      </c>
      <c r="AH43" s="146"/>
      <c r="AI43" s="146"/>
      <c r="AJ43" s="127" t="str">
        <f t="shared" si="9"/>
        <v/>
      </c>
      <c r="AK43" s="125" t="str">
        <f t="shared" si="24"/>
        <v/>
      </c>
      <c r="AL43" s="125" t="str">
        <f t="shared" si="25"/>
        <v/>
      </c>
      <c r="AM43" s="127" t="str">
        <f t="shared" si="12"/>
        <v/>
      </c>
      <c r="AN43" s="125" t="str">
        <f t="shared" ref="AN43:AN47" si="28">IF($C43=AN$6,IF(SUM(S43,O43)=0,"",IF(AND(AVERAGE(S43,O43)&gt;=1,AVERAGE(S43,O43)&lt;=1.6),1,IF(AND(AVERAGE(S43,O43)&gt;1.6,AVERAGE(S43,O43)&lt;=2.6),2,IF(AND(AVERAGE(S43,O43)&gt;2.6,AVERAGE(S43,O43)&lt;=3),3)))),"")</f>
        <v/>
      </c>
      <c r="AO43" s="125" t="str">
        <f t="shared" ref="AO43:AO47" si="29">IF($C43=AO$6,IF(SUM(S43,O43)=0,"",IF(AND(AVERAGE(S43,O43)&gt;=1,AVERAGE(S43,O43)&lt;=1.6),1,IF(AND(AVERAGE(S43,O43)&gt;1.6,AVERAGE(S43,O43)&lt;=2.6),2,IF(AND(AVERAGE(S43,O43)&gt;2.6,AVERAGE(S43,O43)&lt;=3),3)))),"")</f>
        <v/>
      </c>
      <c r="AP43" s="127" t="str">
        <f t="shared" si="15"/>
        <v/>
      </c>
      <c r="AQ43" s="125" t="str">
        <f t="shared" si="26"/>
        <v/>
      </c>
      <c r="AR43" s="125" t="str">
        <f t="shared" si="27"/>
        <v/>
      </c>
      <c r="AS43" s="146"/>
      <c r="AT43" s="146"/>
    </row>
    <row r="44" spans="1:46" ht="45" customHeight="1">
      <c r="A44" s="131">
        <f>'MAKLUMAT MURID'!A49</f>
        <v>37</v>
      </c>
      <c r="B44" s="225">
        <f>VLOOKUP(A44,'MAKLUMAT MURID'!$A$13:$I$52,2,FALSE)</f>
        <v>0</v>
      </c>
      <c r="C44" s="131" t="str">
        <f>VLOOKUP(A44,'MAKLUMAT MURID'!$A$13:$I$52,6,FALSE)</f>
        <v/>
      </c>
      <c r="D44" s="131">
        <f>VLOOKUP(A44,'MAKLUMAT MURID'!$A$13:$I$52,5,FALSE)</f>
        <v>0</v>
      </c>
      <c r="E44" s="38"/>
      <c r="F44" s="134"/>
      <c r="G44" s="38"/>
      <c r="H44" s="134"/>
      <c r="I44" s="38"/>
      <c r="J44" s="134"/>
      <c r="K44" s="38"/>
      <c r="L44" s="134"/>
      <c r="M44" s="38"/>
      <c r="N44" s="134"/>
      <c r="O44" s="38"/>
      <c r="P44" s="134"/>
      <c r="Q44" s="38"/>
      <c r="R44" s="134"/>
      <c r="S44" s="38"/>
      <c r="T44" s="134"/>
      <c r="U44" s="38"/>
      <c r="V44" s="134"/>
      <c r="W44" s="38"/>
      <c r="X44" s="134"/>
      <c r="Y44" s="127" t="str">
        <f t="shared" si="0"/>
        <v/>
      </c>
      <c r="Z44" s="125" t="str">
        <f t="shared" si="20"/>
        <v/>
      </c>
      <c r="AA44" s="125" t="str">
        <f t="shared" si="21"/>
        <v/>
      </c>
      <c r="AB44" s="127" t="str">
        <f t="shared" si="3"/>
        <v/>
      </c>
      <c r="AC44" s="125" t="str">
        <f t="shared" si="22"/>
        <v/>
      </c>
      <c r="AD44" s="125" t="str">
        <f t="shared" si="23"/>
        <v/>
      </c>
      <c r="AE44" s="127" t="str">
        <f t="shared" si="6"/>
        <v/>
      </c>
      <c r="AF44" s="125" t="str">
        <f t="shared" si="7"/>
        <v/>
      </c>
      <c r="AG44" s="125" t="str">
        <f t="shared" si="8"/>
        <v/>
      </c>
      <c r="AH44" s="146"/>
      <c r="AI44" s="146"/>
      <c r="AJ44" s="127" t="str">
        <f t="shared" si="9"/>
        <v/>
      </c>
      <c r="AK44" s="125" t="str">
        <f t="shared" si="24"/>
        <v/>
      </c>
      <c r="AL44" s="125" t="str">
        <f t="shared" si="25"/>
        <v/>
      </c>
      <c r="AM44" s="127" t="str">
        <f t="shared" si="12"/>
        <v/>
      </c>
      <c r="AN44" s="125" t="str">
        <f t="shared" si="28"/>
        <v/>
      </c>
      <c r="AO44" s="125" t="str">
        <f t="shared" si="29"/>
        <v/>
      </c>
      <c r="AP44" s="127" t="str">
        <f t="shared" si="15"/>
        <v/>
      </c>
      <c r="AQ44" s="125" t="str">
        <f t="shared" si="26"/>
        <v/>
      </c>
      <c r="AR44" s="125" t="str">
        <f t="shared" si="27"/>
        <v/>
      </c>
      <c r="AS44" s="146"/>
      <c r="AT44" s="146"/>
    </row>
    <row r="45" spans="1:46" ht="45" customHeight="1">
      <c r="A45" s="131">
        <f>'MAKLUMAT MURID'!A50</f>
        <v>38</v>
      </c>
      <c r="B45" s="225">
        <f>VLOOKUP(A45,'MAKLUMAT MURID'!$A$13:$I$52,2,FALSE)</f>
        <v>0</v>
      </c>
      <c r="C45" s="131" t="str">
        <f>VLOOKUP(A45,'MAKLUMAT MURID'!$A$13:$I$52,6,FALSE)</f>
        <v/>
      </c>
      <c r="D45" s="131">
        <f>VLOOKUP(A45,'MAKLUMAT MURID'!$A$13:$I$52,5,FALSE)</f>
        <v>0</v>
      </c>
      <c r="E45" s="38"/>
      <c r="F45" s="134"/>
      <c r="G45" s="38"/>
      <c r="H45" s="134"/>
      <c r="I45" s="38"/>
      <c r="J45" s="134"/>
      <c r="K45" s="38"/>
      <c r="L45" s="134"/>
      <c r="M45" s="38"/>
      <c r="N45" s="134"/>
      <c r="O45" s="38"/>
      <c r="P45" s="134"/>
      <c r="Q45" s="38"/>
      <c r="R45" s="134"/>
      <c r="S45" s="38"/>
      <c r="T45" s="134"/>
      <c r="U45" s="38"/>
      <c r="V45" s="134"/>
      <c r="W45" s="38"/>
      <c r="X45" s="134"/>
      <c r="Y45" s="127" t="str">
        <f t="shared" si="0"/>
        <v/>
      </c>
      <c r="Z45" s="125" t="str">
        <f t="shared" si="20"/>
        <v/>
      </c>
      <c r="AA45" s="125" t="str">
        <f t="shared" si="21"/>
        <v/>
      </c>
      <c r="AB45" s="127" t="str">
        <f t="shared" si="3"/>
        <v/>
      </c>
      <c r="AC45" s="125" t="str">
        <f t="shared" si="22"/>
        <v/>
      </c>
      <c r="AD45" s="125" t="str">
        <f t="shared" si="23"/>
        <v/>
      </c>
      <c r="AE45" s="127" t="str">
        <f t="shared" si="6"/>
        <v/>
      </c>
      <c r="AF45" s="125" t="str">
        <f t="shared" si="7"/>
        <v/>
      </c>
      <c r="AG45" s="125" t="str">
        <f t="shared" si="8"/>
        <v/>
      </c>
      <c r="AH45" s="146"/>
      <c r="AI45" s="146"/>
      <c r="AJ45" s="127" t="str">
        <f t="shared" si="9"/>
        <v/>
      </c>
      <c r="AK45" s="125" t="str">
        <f t="shared" si="24"/>
        <v/>
      </c>
      <c r="AL45" s="125" t="str">
        <f t="shared" si="25"/>
        <v/>
      </c>
      <c r="AM45" s="127" t="str">
        <f t="shared" si="12"/>
        <v/>
      </c>
      <c r="AN45" s="125" t="str">
        <f t="shared" si="28"/>
        <v/>
      </c>
      <c r="AO45" s="125" t="str">
        <f t="shared" si="29"/>
        <v/>
      </c>
      <c r="AP45" s="127" t="str">
        <f t="shared" si="15"/>
        <v/>
      </c>
      <c r="AQ45" s="125" t="str">
        <f t="shared" si="26"/>
        <v/>
      </c>
      <c r="AR45" s="125" t="str">
        <f t="shared" si="27"/>
        <v/>
      </c>
      <c r="AS45" s="146"/>
      <c r="AT45" s="146"/>
    </row>
    <row r="46" spans="1:46" ht="45" customHeight="1">
      <c r="A46" s="131">
        <f>'MAKLUMAT MURID'!A51</f>
        <v>39</v>
      </c>
      <c r="B46" s="225">
        <f>VLOOKUP(A46,'MAKLUMAT MURID'!$A$13:$I$52,2,FALSE)</f>
        <v>0</v>
      </c>
      <c r="C46" s="131" t="str">
        <f>VLOOKUP(A46,'MAKLUMAT MURID'!$A$13:$I$52,6,FALSE)</f>
        <v/>
      </c>
      <c r="D46" s="131">
        <f>VLOOKUP(A46,'MAKLUMAT MURID'!$A$13:$I$52,5,FALSE)</f>
        <v>0</v>
      </c>
      <c r="E46" s="38"/>
      <c r="F46" s="134"/>
      <c r="G46" s="38"/>
      <c r="H46" s="134"/>
      <c r="I46" s="38"/>
      <c r="J46" s="134"/>
      <c r="K46" s="38"/>
      <c r="L46" s="134"/>
      <c r="M46" s="38"/>
      <c r="N46" s="134"/>
      <c r="O46" s="38"/>
      <c r="P46" s="134"/>
      <c r="Q46" s="38"/>
      <c r="R46" s="134"/>
      <c r="S46" s="38"/>
      <c r="T46" s="134"/>
      <c r="U46" s="38"/>
      <c r="V46" s="134"/>
      <c r="W46" s="38"/>
      <c r="X46" s="134"/>
      <c r="Y46" s="127" t="str">
        <f t="shared" si="0"/>
        <v/>
      </c>
      <c r="Z46" s="125" t="str">
        <f t="shared" si="20"/>
        <v/>
      </c>
      <c r="AA46" s="125" t="str">
        <f t="shared" si="21"/>
        <v/>
      </c>
      <c r="AB46" s="127" t="str">
        <f t="shared" si="3"/>
        <v/>
      </c>
      <c r="AC46" s="125" t="str">
        <f t="shared" si="22"/>
        <v/>
      </c>
      <c r="AD46" s="125" t="str">
        <f t="shared" si="23"/>
        <v/>
      </c>
      <c r="AE46" s="127" t="str">
        <f t="shared" si="6"/>
        <v/>
      </c>
      <c r="AF46" s="125" t="str">
        <f t="shared" si="7"/>
        <v/>
      </c>
      <c r="AG46" s="125" t="str">
        <f t="shared" si="8"/>
        <v/>
      </c>
      <c r="AH46" s="146"/>
      <c r="AI46" s="146"/>
      <c r="AJ46" s="127" t="str">
        <f t="shared" si="9"/>
        <v/>
      </c>
      <c r="AK46" s="125" t="str">
        <f t="shared" si="24"/>
        <v/>
      </c>
      <c r="AL46" s="125" t="str">
        <f t="shared" si="25"/>
        <v/>
      </c>
      <c r="AM46" s="127" t="str">
        <f t="shared" si="12"/>
        <v/>
      </c>
      <c r="AN46" s="125" t="str">
        <f t="shared" si="28"/>
        <v/>
      </c>
      <c r="AO46" s="125" t="str">
        <f t="shared" si="29"/>
        <v/>
      </c>
      <c r="AP46" s="127" t="str">
        <f t="shared" si="15"/>
        <v/>
      </c>
      <c r="AQ46" s="125" t="str">
        <f t="shared" si="26"/>
        <v/>
      </c>
      <c r="AR46" s="125" t="str">
        <f t="shared" si="27"/>
        <v/>
      </c>
      <c r="AS46" s="146"/>
      <c r="AT46" s="146"/>
    </row>
    <row r="47" spans="1:46" ht="45" customHeight="1">
      <c r="A47" s="131">
        <f>'MAKLUMAT MURID'!A52</f>
        <v>40</v>
      </c>
      <c r="B47" s="225">
        <f>VLOOKUP(A47,'MAKLUMAT MURID'!$A$13:$I$52,2,FALSE)</f>
        <v>0</v>
      </c>
      <c r="C47" s="131" t="str">
        <f>VLOOKUP(A47,'MAKLUMAT MURID'!$A$13:$I$52,6,FALSE)</f>
        <v/>
      </c>
      <c r="D47" s="131">
        <f>VLOOKUP(A47,'MAKLUMAT MURID'!$A$13:$I$52,5,FALSE)</f>
        <v>0</v>
      </c>
      <c r="E47" s="38"/>
      <c r="F47" s="134"/>
      <c r="G47" s="38"/>
      <c r="H47" s="134"/>
      <c r="I47" s="38"/>
      <c r="J47" s="134"/>
      <c r="K47" s="38"/>
      <c r="L47" s="134"/>
      <c r="M47" s="38"/>
      <c r="N47" s="134"/>
      <c r="O47" s="38"/>
      <c r="P47" s="134"/>
      <c r="Q47" s="38"/>
      <c r="R47" s="134"/>
      <c r="S47" s="38"/>
      <c r="T47" s="134"/>
      <c r="U47" s="38"/>
      <c r="V47" s="134"/>
      <c r="W47" s="38"/>
      <c r="X47" s="134"/>
      <c r="Y47" s="127" t="str">
        <f t="shared" si="0"/>
        <v/>
      </c>
      <c r="Z47" s="125" t="str">
        <f t="shared" si="20"/>
        <v/>
      </c>
      <c r="AA47" s="125" t="str">
        <f t="shared" si="21"/>
        <v/>
      </c>
      <c r="AB47" s="127" t="str">
        <f t="shared" si="3"/>
        <v/>
      </c>
      <c r="AC47" s="125" t="str">
        <f t="shared" si="22"/>
        <v/>
      </c>
      <c r="AD47" s="125" t="str">
        <f t="shared" si="23"/>
        <v/>
      </c>
      <c r="AE47" s="127" t="str">
        <f t="shared" si="6"/>
        <v/>
      </c>
      <c r="AF47" s="125" t="str">
        <f t="shared" si="7"/>
        <v/>
      </c>
      <c r="AG47" s="125" t="str">
        <f t="shared" si="8"/>
        <v/>
      </c>
      <c r="AH47" s="146"/>
      <c r="AI47" s="146"/>
      <c r="AJ47" s="127" t="str">
        <f t="shared" si="9"/>
        <v/>
      </c>
      <c r="AK47" s="125" t="str">
        <f t="shared" ref="AK47" si="30">IF($C47=AK$6,IF(SUM(G47,K47)=0,"",IF(AND(AVERAGE(G47,K47)&gt;=1,AVERAGE(G47,K47)&lt;=1.6),1,IF(AND(AVERAGE(G47,K47)&gt;1.6,AVERAGE(G47,K47)&lt;=2.6),2,IF(AND(AVERAGE(G47,K47)&gt;2.6,AVERAGE(G47,K47)&lt;=3),3)))),"")</f>
        <v/>
      </c>
      <c r="AL47" s="125" t="str">
        <f t="shared" ref="AL47" si="31">IF($C47=AL$6,IF(SUM(G47,K47)=0,"",IF(AND(AVERAGE(G47,K47)&gt;=1,AVERAGE(G47,K47)&lt;=1.6),1,IF(AND(AVERAGE(G47,K47)&gt;1.6,AVERAGE(G47,K47)&lt;=2.6),2,IF(AND(AVERAGE(G47,K47)&gt;2.6,AVERAGE(G47,K47)&lt;=3),3)))),"")</f>
        <v/>
      </c>
      <c r="AM47" s="127" t="str">
        <f t="shared" si="12"/>
        <v/>
      </c>
      <c r="AN47" s="125" t="str">
        <f t="shared" si="28"/>
        <v/>
      </c>
      <c r="AO47" s="125" t="str">
        <f t="shared" si="29"/>
        <v/>
      </c>
      <c r="AP47" s="127" t="str">
        <f t="shared" si="15"/>
        <v/>
      </c>
      <c r="AQ47" s="125" t="str">
        <f t="shared" si="26"/>
        <v/>
      </c>
      <c r="AR47" s="125" t="str">
        <f t="shared" si="27"/>
        <v/>
      </c>
      <c r="AS47" s="146"/>
      <c r="AT47" s="146"/>
    </row>
    <row r="48" spans="1:46">
      <c r="A48" s="39"/>
      <c r="B48" s="39"/>
      <c r="C48" s="39"/>
      <c r="D48" s="39"/>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row>
    <row r="49" spans="1:46" s="144" customFormat="1" ht="15" customHeight="1">
      <c r="A49" s="313" t="s">
        <v>16</v>
      </c>
      <c r="B49" s="304" t="s">
        <v>30</v>
      </c>
      <c r="C49" s="305"/>
      <c r="D49" s="305"/>
      <c r="E49" s="136">
        <f>COUNTIF(E$8:E$47,1)</f>
        <v>0</v>
      </c>
      <c r="F49" s="295"/>
      <c r="G49" s="136">
        <f>COUNTIF(G$8:G$47,1)</f>
        <v>0</v>
      </c>
      <c r="H49" s="295"/>
      <c r="I49" s="136">
        <f>COUNTIF(I$8:I$47,1)</f>
        <v>0</v>
      </c>
      <c r="J49" s="295"/>
      <c r="K49" s="136">
        <f>COUNTIF(K$8:K$47,1)</f>
        <v>0</v>
      </c>
      <c r="L49" s="295"/>
      <c r="M49" s="136">
        <f>COUNTIF(M$8:M$47,1)</f>
        <v>0</v>
      </c>
      <c r="N49" s="295"/>
      <c r="O49" s="136">
        <f>COUNTIF(O$8:O$47,1)</f>
        <v>0</v>
      </c>
      <c r="P49" s="295"/>
      <c r="Q49" s="136">
        <f>COUNTIF(Q$8:Q$47,1)</f>
        <v>0</v>
      </c>
      <c r="R49" s="295"/>
      <c r="S49" s="136">
        <f>COUNTIF(S$8:S$47,1)</f>
        <v>0</v>
      </c>
      <c r="T49" s="295"/>
      <c r="U49" s="136">
        <f>COUNTIF(U$8:U$47,1)</f>
        <v>0</v>
      </c>
      <c r="V49" s="295"/>
      <c r="W49" s="136">
        <f>COUNTIF(W$8:W$47,1)</f>
        <v>0</v>
      </c>
      <c r="X49" s="295"/>
      <c r="Y49" s="137">
        <f t="shared" ref="Y49:AT49" si="32">COUNTIF(Y$8:Y$47,1)</f>
        <v>0</v>
      </c>
      <c r="Z49" s="272">
        <f t="shared" si="32"/>
        <v>0</v>
      </c>
      <c r="AA49" s="272">
        <f t="shared" si="32"/>
        <v>0</v>
      </c>
      <c r="AB49" s="137">
        <f t="shared" si="32"/>
        <v>0</v>
      </c>
      <c r="AC49" s="272">
        <f t="shared" si="32"/>
        <v>0</v>
      </c>
      <c r="AD49" s="272">
        <f t="shared" si="32"/>
        <v>0</v>
      </c>
      <c r="AE49" s="137">
        <f t="shared" si="32"/>
        <v>0</v>
      </c>
      <c r="AF49" s="272">
        <f t="shared" si="32"/>
        <v>0</v>
      </c>
      <c r="AG49" s="272">
        <f t="shared" si="32"/>
        <v>0</v>
      </c>
      <c r="AH49" s="138">
        <f t="shared" si="32"/>
        <v>0</v>
      </c>
      <c r="AI49" s="138">
        <f t="shared" si="32"/>
        <v>0</v>
      </c>
      <c r="AJ49" s="137">
        <f t="shared" si="32"/>
        <v>0</v>
      </c>
      <c r="AK49" s="272">
        <f t="shared" si="32"/>
        <v>0</v>
      </c>
      <c r="AL49" s="272">
        <f t="shared" si="32"/>
        <v>0</v>
      </c>
      <c r="AM49" s="137">
        <f t="shared" si="32"/>
        <v>0</v>
      </c>
      <c r="AN49" s="272">
        <f t="shared" si="32"/>
        <v>0</v>
      </c>
      <c r="AO49" s="272">
        <f t="shared" si="32"/>
        <v>0</v>
      </c>
      <c r="AP49" s="137">
        <f t="shared" si="32"/>
        <v>0</v>
      </c>
      <c r="AQ49" s="272">
        <f t="shared" si="32"/>
        <v>0</v>
      </c>
      <c r="AR49" s="272">
        <f t="shared" si="32"/>
        <v>0</v>
      </c>
      <c r="AS49" s="138">
        <f t="shared" si="32"/>
        <v>0</v>
      </c>
      <c r="AT49" s="138">
        <f t="shared" si="32"/>
        <v>0</v>
      </c>
    </row>
    <row r="50" spans="1:46" s="144" customFormat="1" ht="15" customHeight="1">
      <c r="A50" s="313"/>
      <c r="B50" s="305"/>
      <c r="C50" s="305"/>
      <c r="D50" s="305"/>
      <c r="E50" s="139" t="e">
        <f>(E49/E57)</f>
        <v>#DIV/0!</v>
      </c>
      <c r="F50" s="296"/>
      <c r="G50" s="139" t="e">
        <f>(G49/G57)</f>
        <v>#DIV/0!</v>
      </c>
      <c r="H50" s="296"/>
      <c r="I50" s="139" t="e">
        <f>(I49/I57)</f>
        <v>#DIV/0!</v>
      </c>
      <c r="J50" s="296"/>
      <c r="K50" s="139" t="e">
        <f>(K49/K57)</f>
        <v>#DIV/0!</v>
      </c>
      <c r="L50" s="296"/>
      <c r="M50" s="139" t="e">
        <f>(M49/M57)</f>
        <v>#DIV/0!</v>
      </c>
      <c r="N50" s="296"/>
      <c r="O50" s="139" t="e">
        <f>(O49/O57)</f>
        <v>#DIV/0!</v>
      </c>
      <c r="P50" s="296"/>
      <c r="Q50" s="139" t="e">
        <f>(Q49/Q57)</f>
        <v>#DIV/0!</v>
      </c>
      <c r="R50" s="296"/>
      <c r="S50" s="139" t="e">
        <f>(S49/S57)</f>
        <v>#DIV/0!</v>
      </c>
      <c r="T50" s="296"/>
      <c r="U50" s="139" t="e">
        <f>(U49/U57)</f>
        <v>#DIV/0!</v>
      </c>
      <c r="V50" s="296"/>
      <c r="W50" s="139" t="e">
        <f>(W49/W57)</f>
        <v>#DIV/0!</v>
      </c>
      <c r="X50" s="296"/>
      <c r="Y50" s="140" t="e">
        <f>(Y49/Y57)</f>
        <v>#DIV/0!</v>
      </c>
      <c r="Z50" s="276" t="e">
        <f t="shared" ref="Z50:AT50" si="33">(Z49/Z57)</f>
        <v>#DIV/0!</v>
      </c>
      <c r="AA50" s="276" t="e">
        <f t="shared" si="33"/>
        <v>#DIV/0!</v>
      </c>
      <c r="AB50" s="140" t="e">
        <f t="shared" si="33"/>
        <v>#DIV/0!</v>
      </c>
      <c r="AC50" s="276" t="e">
        <f t="shared" si="33"/>
        <v>#DIV/0!</v>
      </c>
      <c r="AD50" s="276" t="e">
        <f t="shared" si="33"/>
        <v>#DIV/0!</v>
      </c>
      <c r="AE50" s="140" t="e">
        <f t="shared" si="33"/>
        <v>#DIV/0!</v>
      </c>
      <c r="AF50" s="276" t="e">
        <f t="shared" si="33"/>
        <v>#DIV/0!</v>
      </c>
      <c r="AG50" s="276" t="e">
        <f t="shared" si="33"/>
        <v>#DIV/0!</v>
      </c>
      <c r="AH50" s="141" t="e">
        <f t="shared" si="33"/>
        <v>#DIV/0!</v>
      </c>
      <c r="AI50" s="141" t="e">
        <f t="shared" si="33"/>
        <v>#DIV/0!</v>
      </c>
      <c r="AJ50" s="140" t="e">
        <f t="shared" si="33"/>
        <v>#DIV/0!</v>
      </c>
      <c r="AK50" s="276" t="e">
        <f t="shared" si="33"/>
        <v>#DIV/0!</v>
      </c>
      <c r="AL50" s="276" t="e">
        <f t="shared" si="33"/>
        <v>#DIV/0!</v>
      </c>
      <c r="AM50" s="140" t="e">
        <f t="shared" si="33"/>
        <v>#DIV/0!</v>
      </c>
      <c r="AN50" s="276" t="e">
        <f t="shared" si="33"/>
        <v>#DIV/0!</v>
      </c>
      <c r="AO50" s="276" t="e">
        <f t="shared" si="33"/>
        <v>#DIV/0!</v>
      </c>
      <c r="AP50" s="140" t="e">
        <f t="shared" si="33"/>
        <v>#DIV/0!</v>
      </c>
      <c r="AQ50" s="276" t="e">
        <f t="shared" si="33"/>
        <v>#DIV/0!</v>
      </c>
      <c r="AR50" s="276" t="e">
        <f t="shared" si="33"/>
        <v>#DIV/0!</v>
      </c>
      <c r="AS50" s="141" t="e">
        <f t="shared" si="33"/>
        <v>#DIV/0!</v>
      </c>
      <c r="AT50" s="141" t="e">
        <f t="shared" si="33"/>
        <v>#DIV/0!</v>
      </c>
    </row>
    <row r="51" spans="1:46" s="144" customFormat="1" ht="15" customHeight="1">
      <c r="A51" s="313"/>
      <c r="B51" s="304" t="s">
        <v>29</v>
      </c>
      <c r="C51" s="305"/>
      <c r="D51" s="305"/>
      <c r="E51" s="136">
        <f>COUNTIF(E$8:E$47,2)</f>
        <v>0</v>
      </c>
      <c r="F51" s="296"/>
      <c r="G51" s="136">
        <f>COUNTIF(G$8:G$47,2)</f>
        <v>0</v>
      </c>
      <c r="H51" s="296"/>
      <c r="I51" s="136">
        <f>COUNTIF(I$8:I$47,2)</f>
        <v>0</v>
      </c>
      <c r="J51" s="296"/>
      <c r="K51" s="136">
        <f>COUNTIF(K$8:K$47,2)</f>
        <v>0</v>
      </c>
      <c r="L51" s="296"/>
      <c r="M51" s="136">
        <f>COUNTIF(M$8:M$47,2)</f>
        <v>0</v>
      </c>
      <c r="N51" s="296"/>
      <c r="O51" s="136">
        <f>COUNTIF(O$8:O$47,2)</f>
        <v>0</v>
      </c>
      <c r="P51" s="296"/>
      <c r="Q51" s="136">
        <f>COUNTIF(Q$8:Q$47,2)</f>
        <v>0</v>
      </c>
      <c r="R51" s="296"/>
      <c r="S51" s="136">
        <f>COUNTIF(S$8:S$47,2)</f>
        <v>0</v>
      </c>
      <c r="T51" s="296"/>
      <c r="U51" s="136">
        <f>COUNTIF(U$8:U$47,2)</f>
        <v>0</v>
      </c>
      <c r="V51" s="296"/>
      <c r="W51" s="136">
        <f>COUNTIF(W$8:W$47,2)</f>
        <v>0</v>
      </c>
      <c r="X51" s="296"/>
      <c r="Y51" s="137">
        <f t="shared" ref="Y51:AT51" si="34">COUNTIF(Y$8:Y$47,2)</f>
        <v>0</v>
      </c>
      <c r="Z51" s="272">
        <f t="shared" si="34"/>
        <v>0</v>
      </c>
      <c r="AA51" s="272">
        <f t="shared" si="34"/>
        <v>0</v>
      </c>
      <c r="AB51" s="137">
        <f t="shared" si="34"/>
        <v>0</v>
      </c>
      <c r="AC51" s="272">
        <f t="shared" si="34"/>
        <v>0</v>
      </c>
      <c r="AD51" s="272">
        <f t="shared" si="34"/>
        <v>0</v>
      </c>
      <c r="AE51" s="137">
        <f t="shared" si="34"/>
        <v>0</v>
      </c>
      <c r="AF51" s="272">
        <f t="shared" si="34"/>
        <v>0</v>
      </c>
      <c r="AG51" s="272">
        <f t="shared" si="34"/>
        <v>0</v>
      </c>
      <c r="AH51" s="138">
        <f t="shared" si="34"/>
        <v>0</v>
      </c>
      <c r="AI51" s="138">
        <f t="shared" si="34"/>
        <v>0</v>
      </c>
      <c r="AJ51" s="137">
        <f t="shared" si="34"/>
        <v>0</v>
      </c>
      <c r="AK51" s="272">
        <f t="shared" si="34"/>
        <v>0</v>
      </c>
      <c r="AL51" s="272">
        <f t="shared" si="34"/>
        <v>0</v>
      </c>
      <c r="AM51" s="137">
        <f t="shared" si="34"/>
        <v>0</v>
      </c>
      <c r="AN51" s="272">
        <f t="shared" si="34"/>
        <v>0</v>
      </c>
      <c r="AO51" s="272">
        <f t="shared" si="34"/>
        <v>0</v>
      </c>
      <c r="AP51" s="137">
        <f t="shared" si="34"/>
        <v>0</v>
      </c>
      <c r="AQ51" s="272">
        <f t="shared" si="34"/>
        <v>0</v>
      </c>
      <c r="AR51" s="272">
        <f t="shared" si="34"/>
        <v>0</v>
      </c>
      <c r="AS51" s="138">
        <f t="shared" si="34"/>
        <v>0</v>
      </c>
      <c r="AT51" s="138">
        <f t="shared" si="34"/>
        <v>0</v>
      </c>
    </row>
    <row r="52" spans="1:46" s="144" customFormat="1" ht="15" customHeight="1">
      <c r="A52" s="313"/>
      <c r="B52" s="305"/>
      <c r="C52" s="305"/>
      <c r="D52" s="305"/>
      <c r="E52" s="139" t="e">
        <f>(E51/E57)</f>
        <v>#DIV/0!</v>
      </c>
      <c r="F52" s="296"/>
      <c r="G52" s="139" t="e">
        <f>(G51/G57)</f>
        <v>#DIV/0!</v>
      </c>
      <c r="H52" s="296"/>
      <c r="I52" s="139" t="e">
        <f>(I51/I57)</f>
        <v>#DIV/0!</v>
      </c>
      <c r="J52" s="296"/>
      <c r="K52" s="139" t="e">
        <f>(K51/K57)</f>
        <v>#DIV/0!</v>
      </c>
      <c r="L52" s="296"/>
      <c r="M52" s="139" t="e">
        <f>(M51/M57)</f>
        <v>#DIV/0!</v>
      </c>
      <c r="N52" s="296"/>
      <c r="O52" s="139" t="e">
        <f>(O51/O57)</f>
        <v>#DIV/0!</v>
      </c>
      <c r="P52" s="296"/>
      <c r="Q52" s="139" t="e">
        <f>(Q51/Q57)</f>
        <v>#DIV/0!</v>
      </c>
      <c r="R52" s="296"/>
      <c r="S52" s="139" t="e">
        <f>(S51/S57)</f>
        <v>#DIV/0!</v>
      </c>
      <c r="T52" s="296"/>
      <c r="U52" s="139" t="e">
        <f>(U51/U57)</f>
        <v>#DIV/0!</v>
      </c>
      <c r="V52" s="296"/>
      <c r="W52" s="139" t="e">
        <f>(W51/W57)</f>
        <v>#DIV/0!</v>
      </c>
      <c r="X52" s="296"/>
      <c r="Y52" s="140" t="e">
        <f>(Y51/Y57)</f>
        <v>#DIV/0!</v>
      </c>
      <c r="Z52" s="276" t="e">
        <f t="shared" ref="Z52:AT52" si="35">(Z51/Z57)</f>
        <v>#DIV/0!</v>
      </c>
      <c r="AA52" s="276" t="e">
        <f t="shared" si="35"/>
        <v>#DIV/0!</v>
      </c>
      <c r="AB52" s="140" t="e">
        <f t="shared" si="35"/>
        <v>#DIV/0!</v>
      </c>
      <c r="AC52" s="276" t="e">
        <f t="shared" si="35"/>
        <v>#DIV/0!</v>
      </c>
      <c r="AD52" s="276" t="e">
        <f t="shared" si="35"/>
        <v>#DIV/0!</v>
      </c>
      <c r="AE52" s="140" t="e">
        <f t="shared" si="35"/>
        <v>#DIV/0!</v>
      </c>
      <c r="AF52" s="276" t="e">
        <f t="shared" si="35"/>
        <v>#DIV/0!</v>
      </c>
      <c r="AG52" s="276" t="e">
        <f t="shared" si="35"/>
        <v>#DIV/0!</v>
      </c>
      <c r="AH52" s="141" t="e">
        <f t="shared" si="35"/>
        <v>#DIV/0!</v>
      </c>
      <c r="AI52" s="141" t="e">
        <f t="shared" si="35"/>
        <v>#DIV/0!</v>
      </c>
      <c r="AJ52" s="140" t="e">
        <f t="shared" si="35"/>
        <v>#DIV/0!</v>
      </c>
      <c r="AK52" s="276" t="e">
        <f t="shared" si="35"/>
        <v>#DIV/0!</v>
      </c>
      <c r="AL52" s="276" t="e">
        <f t="shared" si="35"/>
        <v>#DIV/0!</v>
      </c>
      <c r="AM52" s="140" t="e">
        <f t="shared" si="35"/>
        <v>#DIV/0!</v>
      </c>
      <c r="AN52" s="276" t="e">
        <f t="shared" si="35"/>
        <v>#DIV/0!</v>
      </c>
      <c r="AO52" s="276" t="e">
        <f t="shared" si="35"/>
        <v>#DIV/0!</v>
      </c>
      <c r="AP52" s="140" t="e">
        <f t="shared" si="35"/>
        <v>#DIV/0!</v>
      </c>
      <c r="AQ52" s="276" t="e">
        <f t="shared" si="35"/>
        <v>#DIV/0!</v>
      </c>
      <c r="AR52" s="276" t="e">
        <f t="shared" si="35"/>
        <v>#DIV/0!</v>
      </c>
      <c r="AS52" s="141" t="e">
        <f t="shared" si="35"/>
        <v>#DIV/0!</v>
      </c>
      <c r="AT52" s="141" t="e">
        <f t="shared" si="35"/>
        <v>#DIV/0!</v>
      </c>
    </row>
    <row r="53" spans="1:46" s="144" customFormat="1" ht="15" customHeight="1">
      <c r="A53" s="313"/>
      <c r="B53" s="304" t="s">
        <v>28</v>
      </c>
      <c r="C53" s="305"/>
      <c r="D53" s="305"/>
      <c r="E53" s="136">
        <f>COUNTIF(E$8:E$47,3)</f>
        <v>0</v>
      </c>
      <c r="F53" s="296"/>
      <c r="G53" s="136">
        <f>COUNTIF(G$8:G$47,3)</f>
        <v>0</v>
      </c>
      <c r="H53" s="296"/>
      <c r="I53" s="136">
        <f>COUNTIF(I$8:I$47,3)</f>
        <v>0</v>
      </c>
      <c r="J53" s="296"/>
      <c r="K53" s="136">
        <f>COUNTIF(K$8:K$47,3)</f>
        <v>0</v>
      </c>
      <c r="L53" s="296"/>
      <c r="M53" s="136">
        <f>COUNTIF(M$8:M$47,3)</f>
        <v>0</v>
      </c>
      <c r="N53" s="296"/>
      <c r="O53" s="136">
        <f>COUNTIF(O$8:O$47,3)</f>
        <v>0</v>
      </c>
      <c r="P53" s="296"/>
      <c r="Q53" s="136">
        <f>COUNTIF(Q$8:Q$47,3)</f>
        <v>0</v>
      </c>
      <c r="R53" s="296"/>
      <c r="S53" s="136">
        <f>COUNTIF(S$8:S$47,3)</f>
        <v>0</v>
      </c>
      <c r="T53" s="296"/>
      <c r="U53" s="136">
        <f>COUNTIF(U$8:U$47,3)</f>
        <v>0</v>
      </c>
      <c r="V53" s="296"/>
      <c r="W53" s="136">
        <f>COUNTIF(W$8:W$47,3)</f>
        <v>0</v>
      </c>
      <c r="X53" s="296"/>
      <c r="Y53" s="137">
        <f t="shared" ref="Y53:AT53" si="36">COUNTIF(Y$8:Y$47,3)</f>
        <v>0</v>
      </c>
      <c r="Z53" s="272">
        <f t="shared" si="36"/>
        <v>0</v>
      </c>
      <c r="AA53" s="272">
        <f t="shared" si="36"/>
        <v>0</v>
      </c>
      <c r="AB53" s="137">
        <f t="shared" si="36"/>
        <v>0</v>
      </c>
      <c r="AC53" s="272">
        <f t="shared" si="36"/>
        <v>0</v>
      </c>
      <c r="AD53" s="272">
        <f t="shared" si="36"/>
        <v>0</v>
      </c>
      <c r="AE53" s="137">
        <f t="shared" si="36"/>
        <v>0</v>
      </c>
      <c r="AF53" s="272">
        <f t="shared" si="36"/>
        <v>0</v>
      </c>
      <c r="AG53" s="272">
        <f t="shared" si="36"/>
        <v>0</v>
      </c>
      <c r="AH53" s="138">
        <f t="shared" si="36"/>
        <v>0</v>
      </c>
      <c r="AI53" s="138">
        <f t="shared" si="36"/>
        <v>0</v>
      </c>
      <c r="AJ53" s="137">
        <f t="shared" si="36"/>
        <v>0</v>
      </c>
      <c r="AK53" s="272">
        <f t="shared" si="36"/>
        <v>0</v>
      </c>
      <c r="AL53" s="272">
        <f t="shared" si="36"/>
        <v>0</v>
      </c>
      <c r="AM53" s="137">
        <f t="shared" si="36"/>
        <v>0</v>
      </c>
      <c r="AN53" s="272">
        <f t="shared" si="36"/>
        <v>0</v>
      </c>
      <c r="AO53" s="272">
        <f t="shared" si="36"/>
        <v>0</v>
      </c>
      <c r="AP53" s="137">
        <f t="shared" si="36"/>
        <v>0</v>
      </c>
      <c r="AQ53" s="272">
        <f t="shared" si="36"/>
        <v>0</v>
      </c>
      <c r="AR53" s="272">
        <f t="shared" si="36"/>
        <v>0</v>
      </c>
      <c r="AS53" s="138">
        <f t="shared" si="36"/>
        <v>0</v>
      </c>
      <c r="AT53" s="138">
        <f t="shared" si="36"/>
        <v>0</v>
      </c>
    </row>
    <row r="54" spans="1:46" s="144" customFormat="1" ht="15" customHeight="1">
      <c r="A54" s="313"/>
      <c r="B54" s="305"/>
      <c r="C54" s="305"/>
      <c r="D54" s="305"/>
      <c r="E54" s="139" t="e">
        <f>(E53/E57)</f>
        <v>#DIV/0!</v>
      </c>
      <c r="F54" s="296"/>
      <c r="G54" s="139" t="e">
        <f>(G53/G57)</f>
        <v>#DIV/0!</v>
      </c>
      <c r="H54" s="296"/>
      <c r="I54" s="139" t="e">
        <f>(I53/I57)</f>
        <v>#DIV/0!</v>
      </c>
      <c r="J54" s="296"/>
      <c r="K54" s="139" t="e">
        <f>(K53/K57)</f>
        <v>#DIV/0!</v>
      </c>
      <c r="L54" s="296"/>
      <c r="M54" s="139" t="e">
        <f>(M53/M57)</f>
        <v>#DIV/0!</v>
      </c>
      <c r="N54" s="296"/>
      <c r="O54" s="139" t="e">
        <f>(O53/O57)</f>
        <v>#DIV/0!</v>
      </c>
      <c r="P54" s="296"/>
      <c r="Q54" s="139" t="e">
        <f>(Q53/Q57)</f>
        <v>#DIV/0!</v>
      </c>
      <c r="R54" s="296"/>
      <c r="S54" s="139" t="e">
        <f>(S53/S57)</f>
        <v>#DIV/0!</v>
      </c>
      <c r="T54" s="296"/>
      <c r="U54" s="139" t="e">
        <f>(U53/U57)</f>
        <v>#DIV/0!</v>
      </c>
      <c r="V54" s="296"/>
      <c r="W54" s="139" t="e">
        <f>(W53/W57)</f>
        <v>#DIV/0!</v>
      </c>
      <c r="X54" s="296"/>
      <c r="Y54" s="140" t="e">
        <f>(Y53/Y57)</f>
        <v>#DIV/0!</v>
      </c>
      <c r="Z54" s="276" t="e">
        <f t="shared" ref="Z54:AT54" si="37">(Z53/Z57)</f>
        <v>#DIV/0!</v>
      </c>
      <c r="AA54" s="276" t="e">
        <f t="shared" si="37"/>
        <v>#DIV/0!</v>
      </c>
      <c r="AB54" s="140" t="e">
        <f t="shared" si="37"/>
        <v>#DIV/0!</v>
      </c>
      <c r="AC54" s="276" t="e">
        <f t="shared" si="37"/>
        <v>#DIV/0!</v>
      </c>
      <c r="AD54" s="276" t="e">
        <f t="shared" si="37"/>
        <v>#DIV/0!</v>
      </c>
      <c r="AE54" s="140" t="e">
        <f t="shared" si="37"/>
        <v>#DIV/0!</v>
      </c>
      <c r="AF54" s="276" t="e">
        <f t="shared" si="37"/>
        <v>#DIV/0!</v>
      </c>
      <c r="AG54" s="276" t="e">
        <f t="shared" si="37"/>
        <v>#DIV/0!</v>
      </c>
      <c r="AH54" s="141" t="e">
        <f t="shared" si="37"/>
        <v>#DIV/0!</v>
      </c>
      <c r="AI54" s="141" t="e">
        <f t="shared" si="37"/>
        <v>#DIV/0!</v>
      </c>
      <c r="AJ54" s="140" t="e">
        <f t="shared" si="37"/>
        <v>#DIV/0!</v>
      </c>
      <c r="AK54" s="276" t="e">
        <f t="shared" si="37"/>
        <v>#DIV/0!</v>
      </c>
      <c r="AL54" s="276" t="e">
        <f t="shared" si="37"/>
        <v>#DIV/0!</v>
      </c>
      <c r="AM54" s="140" t="e">
        <f t="shared" si="37"/>
        <v>#DIV/0!</v>
      </c>
      <c r="AN54" s="276" t="e">
        <f t="shared" si="37"/>
        <v>#DIV/0!</v>
      </c>
      <c r="AO54" s="276" t="e">
        <f t="shared" si="37"/>
        <v>#DIV/0!</v>
      </c>
      <c r="AP54" s="140" t="e">
        <f t="shared" si="37"/>
        <v>#DIV/0!</v>
      </c>
      <c r="AQ54" s="276" t="e">
        <f t="shared" si="37"/>
        <v>#DIV/0!</v>
      </c>
      <c r="AR54" s="276" t="e">
        <f t="shared" si="37"/>
        <v>#DIV/0!</v>
      </c>
      <c r="AS54" s="141" t="e">
        <f t="shared" si="37"/>
        <v>#DIV/0!</v>
      </c>
      <c r="AT54" s="141" t="e">
        <f t="shared" si="37"/>
        <v>#DIV/0!</v>
      </c>
    </row>
    <row r="55" spans="1:46" s="274" customFormat="1" ht="15.75">
      <c r="A55" s="313"/>
      <c r="B55" s="305" t="s">
        <v>31</v>
      </c>
      <c r="C55" s="305"/>
      <c r="D55" s="305"/>
      <c r="E55" s="272">
        <f>E57-SUM(E49,E51,E53)</f>
        <v>0</v>
      </c>
      <c r="F55" s="296"/>
      <c r="G55" s="272">
        <f>G57-SUM(G49,G51,G53)</f>
        <v>0</v>
      </c>
      <c r="H55" s="296"/>
      <c r="I55" s="272">
        <f>I57-SUM(I49,I51,I53)</f>
        <v>0</v>
      </c>
      <c r="J55" s="296"/>
      <c r="K55" s="272">
        <f>K57-SUM(K49,K51,K53)</f>
        <v>0</v>
      </c>
      <c r="L55" s="296"/>
      <c r="M55" s="272">
        <f>M57-SUM(M49,M51,M53)</f>
        <v>0</v>
      </c>
      <c r="N55" s="296"/>
      <c r="O55" s="272">
        <f>O57-SUM(O49,O51,O53)</f>
        <v>0</v>
      </c>
      <c r="P55" s="296"/>
      <c r="Q55" s="272">
        <f>Q57-SUM(Q49,Q51,Q53)</f>
        <v>0</v>
      </c>
      <c r="R55" s="296"/>
      <c r="S55" s="272">
        <f>S57-SUM(S49,S51,S53)</f>
        <v>0</v>
      </c>
      <c r="T55" s="296"/>
      <c r="U55" s="272">
        <f>U57-SUM(U49,U51,U53)</f>
        <v>0</v>
      </c>
      <c r="V55" s="296"/>
      <c r="W55" s="272">
        <f>W57-SUM(W49,W51,W53)</f>
        <v>0</v>
      </c>
      <c r="X55" s="296"/>
      <c r="Y55" s="137">
        <f t="shared" ref="Y55:AT55" si="38">Y57-SUM(Y49,Y51,Y53)</f>
        <v>0</v>
      </c>
      <c r="Z55" s="272">
        <f t="shared" si="38"/>
        <v>0</v>
      </c>
      <c r="AA55" s="272">
        <f t="shared" si="38"/>
        <v>0</v>
      </c>
      <c r="AB55" s="137">
        <f t="shared" si="38"/>
        <v>0</v>
      </c>
      <c r="AC55" s="272">
        <f t="shared" si="38"/>
        <v>0</v>
      </c>
      <c r="AD55" s="272">
        <f t="shared" si="38"/>
        <v>0</v>
      </c>
      <c r="AE55" s="137">
        <f t="shared" si="38"/>
        <v>0</v>
      </c>
      <c r="AF55" s="272">
        <f t="shared" si="38"/>
        <v>0</v>
      </c>
      <c r="AG55" s="272">
        <f t="shared" si="38"/>
        <v>0</v>
      </c>
      <c r="AH55" s="138">
        <f t="shared" si="38"/>
        <v>0</v>
      </c>
      <c r="AI55" s="138">
        <f t="shared" si="38"/>
        <v>0</v>
      </c>
      <c r="AJ55" s="137">
        <f t="shared" si="38"/>
        <v>0</v>
      </c>
      <c r="AK55" s="272">
        <f t="shared" si="38"/>
        <v>0</v>
      </c>
      <c r="AL55" s="272">
        <f t="shared" si="38"/>
        <v>0</v>
      </c>
      <c r="AM55" s="137">
        <f t="shared" si="38"/>
        <v>0</v>
      </c>
      <c r="AN55" s="272">
        <f t="shared" si="38"/>
        <v>0</v>
      </c>
      <c r="AO55" s="272">
        <f t="shared" si="38"/>
        <v>0</v>
      </c>
      <c r="AP55" s="137">
        <f t="shared" si="38"/>
        <v>0</v>
      </c>
      <c r="AQ55" s="272">
        <f t="shared" si="38"/>
        <v>0</v>
      </c>
      <c r="AR55" s="272">
        <f t="shared" si="38"/>
        <v>0</v>
      </c>
      <c r="AS55" s="138">
        <f t="shared" si="38"/>
        <v>0</v>
      </c>
      <c r="AT55" s="138">
        <f t="shared" si="38"/>
        <v>0</v>
      </c>
    </row>
    <row r="56" spans="1:46" s="144" customFormat="1">
      <c r="A56" s="313"/>
      <c r="B56" s="305"/>
      <c r="C56" s="305"/>
      <c r="D56" s="305"/>
      <c r="E56" s="139" t="e">
        <f>E55/E57</f>
        <v>#DIV/0!</v>
      </c>
      <c r="F56" s="296"/>
      <c r="G56" s="139" t="e">
        <f>G55/G57</f>
        <v>#DIV/0!</v>
      </c>
      <c r="H56" s="296"/>
      <c r="I56" s="139" t="e">
        <f>I55/I57</f>
        <v>#DIV/0!</v>
      </c>
      <c r="J56" s="296"/>
      <c r="K56" s="139" t="e">
        <f>K55/K57</f>
        <v>#DIV/0!</v>
      </c>
      <c r="L56" s="296"/>
      <c r="M56" s="139" t="e">
        <f>M55/M57</f>
        <v>#DIV/0!</v>
      </c>
      <c r="N56" s="296"/>
      <c r="O56" s="139" t="e">
        <f>O55/O57</f>
        <v>#DIV/0!</v>
      </c>
      <c r="P56" s="296"/>
      <c r="Q56" s="139" t="e">
        <f>Q55/Q57</f>
        <v>#DIV/0!</v>
      </c>
      <c r="R56" s="296"/>
      <c r="S56" s="139" t="e">
        <f>S55/S57</f>
        <v>#DIV/0!</v>
      </c>
      <c r="T56" s="296"/>
      <c r="U56" s="139" t="e">
        <f>U55/U57</f>
        <v>#DIV/0!</v>
      </c>
      <c r="V56" s="296"/>
      <c r="W56" s="139" t="e">
        <f>W55/W57</f>
        <v>#DIV/0!</v>
      </c>
      <c r="X56" s="296"/>
      <c r="Y56" s="140" t="e">
        <f>Y55/Y57</f>
        <v>#DIV/0!</v>
      </c>
      <c r="Z56" s="276" t="e">
        <f t="shared" ref="Z56:AT56" si="39">Z55/Z57</f>
        <v>#DIV/0!</v>
      </c>
      <c r="AA56" s="276" t="e">
        <f t="shared" si="39"/>
        <v>#DIV/0!</v>
      </c>
      <c r="AB56" s="140" t="e">
        <f t="shared" si="39"/>
        <v>#DIV/0!</v>
      </c>
      <c r="AC56" s="276" t="e">
        <f t="shared" si="39"/>
        <v>#DIV/0!</v>
      </c>
      <c r="AD56" s="276" t="e">
        <f t="shared" si="39"/>
        <v>#DIV/0!</v>
      </c>
      <c r="AE56" s="140" t="e">
        <f t="shared" si="39"/>
        <v>#DIV/0!</v>
      </c>
      <c r="AF56" s="276" t="e">
        <f t="shared" si="39"/>
        <v>#DIV/0!</v>
      </c>
      <c r="AG56" s="276" t="e">
        <f t="shared" si="39"/>
        <v>#DIV/0!</v>
      </c>
      <c r="AH56" s="141" t="e">
        <f t="shared" si="39"/>
        <v>#DIV/0!</v>
      </c>
      <c r="AI56" s="141" t="e">
        <f t="shared" si="39"/>
        <v>#DIV/0!</v>
      </c>
      <c r="AJ56" s="140" t="e">
        <f t="shared" si="39"/>
        <v>#DIV/0!</v>
      </c>
      <c r="AK56" s="276" t="e">
        <f t="shared" si="39"/>
        <v>#DIV/0!</v>
      </c>
      <c r="AL56" s="276" t="e">
        <f t="shared" si="39"/>
        <v>#DIV/0!</v>
      </c>
      <c r="AM56" s="140" t="e">
        <f t="shared" si="39"/>
        <v>#DIV/0!</v>
      </c>
      <c r="AN56" s="276" t="e">
        <f t="shared" si="39"/>
        <v>#DIV/0!</v>
      </c>
      <c r="AO56" s="276" t="e">
        <f t="shared" si="39"/>
        <v>#DIV/0!</v>
      </c>
      <c r="AP56" s="140" t="e">
        <f t="shared" si="39"/>
        <v>#DIV/0!</v>
      </c>
      <c r="AQ56" s="276" t="e">
        <f t="shared" si="39"/>
        <v>#DIV/0!</v>
      </c>
      <c r="AR56" s="276" t="e">
        <f t="shared" si="39"/>
        <v>#DIV/0!</v>
      </c>
      <c r="AS56" s="141" t="e">
        <f t="shared" si="39"/>
        <v>#DIV/0!</v>
      </c>
      <c r="AT56" s="141" t="e">
        <f t="shared" si="39"/>
        <v>#DIV/0!</v>
      </c>
    </row>
    <row r="57" spans="1:46" s="144" customFormat="1" ht="15.75">
      <c r="A57" s="312" t="s">
        <v>32</v>
      </c>
      <c r="B57" s="312"/>
      <c r="C57" s="312"/>
      <c r="D57" s="312"/>
      <c r="E57" s="143">
        <f>COUNTA('MAKLUMAT MURID'!$B13:$C52)</f>
        <v>0</v>
      </c>
      <c r="F57" s="297"/>
      <c r="G57" s="143">
        <f>COUNTA('MAKLUMAT MURID'!$B13:$C52)</f>
        <v>0</v>
      </c>
      <c r="H57" s="297"/>
      <c r="I57" s="143">
        <f>COUNTA('MAKLUMAT MURID'!$B13:$C52)</f>
        <v>0</v>
      </c>
      <c r="J57" s="297"/>
      <c r="K57" s="143">
        <f>COUNTA('MAKLUMAT MURID'!$B13:$C52)</f>
        <v>0</v>
      </c>
      <c r="L57" s="297"/>
      <c r="M57" s="143">
        <f>COUNTA('MAKLUMAT MURID'!$B13:$C52)</f>
        <v>0</v>
      </c>
      <c r="N57" s="297"/>
      <c r="O57" s="143">
        <f>COUNTA('MAKLUMAT MURID'!$B13:$C52)</f>
        <v>0</v>
      </c>
      <c r="P57" s="297"/>
      <c r="Q57" s="143">
        <f>COUNTA('MAKLUMAT MURID'!$B13:$C52)</f>
        <v>0</v>
      </c>
      <c r="R57" s="297"/>
      <c r="S57" s="143">
        <f>COUNTA('MAKLUMAT MURID'!$B13:$C52)</f>
        <v>0</v>
      </c>
      <c r="T57" s="297"/>
      <c r="U57" s="143">
        <f>COUNTA('MAKLUMAT MURID'!$B13:$C52)</f>
        <v>0</v>
      </c>
      <c r="V57" s="297"/>
      <c r="W57" s="143">
        <f>COUNTA('MAKLUMAT MURID'!$B13:$C52)</f>
        <v>0</v>
      </c>
      <c r="X57" s="297"/>
      <c r="Y57" s="143">
        <f>COUNTA('MAKLUMAT MURID'!$B13:$C52)</f>
        <v>0</v>
      </c>
      <c r="Z57" s="143">
        <f>'MAKLUMAT MURID'!$G$58</f>
        <v>0</v>
      </c>
      <c r="AA57" s="143">
        <f>'MAKLUMAT MURID'!$G$57</f>
        <v>0</v>
      </c>
      <c r="AB57" s="143">
        <f>COUNTA('MAKLUMAT MURID'!$B13:$C52)</f>
        <v>0</v>
      </c>
      <c r="AC57" s="143">
        <f>'MAKLUMAT MURID'!$G$58</f>
        <v>0</v>
      </c>
      <c r="AD57" s="143">
        <f>'MAKLUMAT MURID'!$G$57</f>
        <v>0</v>
      </c>
      <c r="AE57" s="143">
        <f>COUNTA('MAKLUMAT MURID'!$B13:$C52)</f>
        <v>0</v>
      </c>
      <c r="AF57" s="143">
        <f>'MAKLUMAT MURID'!$G$58</f>
        <v>0</v>
      </c>
      <c r="AG57" s="143">
        <f>'MAKLUMAT MURID'!$G$57</f>
        <v>0</v>
      </c>
      <c r="AH57" s="143">
        <f>'MAKLUMAT MURID'!$G$58</f>
        <v>0</v>
      </c>
      <c r="AI57" s="143">
        <f>'MAKLUMAT MURID'!$G$57</f>
        <v>0</v>
      </c>
      <c r="AJ57" s="143">
        <f>COUNTA('MAKLUMAT MURID'!$B13:$C52)</f>
        <v>0</v>
      </c>
      <c r="AK57" s="143">
        <f>'MAKLUMAT MURID'!$G$58</f>
        <v>0</v>
      </c>
      <c r="AL57" s="143">
        <f>'MAKLUMAT MURID'!$G$57</f>
        <v>0</v>
      </c>
      <c r="AM57" s="143">
        <f>COUNTA('MAKLUMAT MURID'!$B13:$C52)</f>
        <v>0</v>
      </c>
      <c r="AN57" s="143">
        <f>'MAKLUMAT MURID'!$G$58</f>
        <v>0</v>
      </c>
      <c r="AO57" s="143">
        <f>'MAKLUMAT MURID'!$G$57</f>
        <v>0</v>
      </c>
      <c r="AP57" s="143">
        <f>COUNTA('MAKLUMAT MURID'!$B13:$C52)</f>
        <v>0</v>
      </c>
      <c r="AQ57" s="143">
        <f>'MAKLUMAT MURID'!$G$58</f>
        <v>0</v>
      </c>
      <c r="AR57" s="143">
        <f>'MAKLUMAT MURID'!$G$57</f>
        <v>0</v>
      </c>
      <c r="AS57" s="143">
        <f>'MAKLUMAT MURID'!$G$58</f>
        <v>0</v>
      </c>
      <c r="AT57" s="143">
        <f>'MAKLUMAT MURID'!$G$57</f>
        <v>0</v>
      </c>
    </row>
  </sheetData>
  <sheetProtection password="D94E" sheet="1" objects="1" scenarios="1"/>
  <mergeCells count="58">
    <mergeCell ref="A57:D57"/>
    <mergeCell ref="A49:A56"/>
    <mergeCell ref="B49:D50"/>
    <mergeCell ref="B51:D52"/>
    <mergeCell ref="B53:D54"/>
    <mergeCell ref="B55:D56"/>
    <mergeCell ref="U2:X2"/>
    <mergeCell ref="M2:T2"/>
    <mergeCell ref="Y2:AT3"/>
    <mergeCell ref="M3:P3"/>
    <mergeCell ref="Q3:T3"/>
    <mergeCell ref="U3:X3"/>
    <mergeCell ref="Y4:AI4"/>
    <mergeCell ref="AJ4:AT4"/>
    <mergeCell ref="AH5:AI5"/>
    <mergeCell ref="AS5:AT5"/>
    <mergeCell ref="A1:H1"/>
    <mergeCell ref="A2:A7"/>
    <mergeCell ref="B2:B7"/>
    <mergeCell ref="C2:C7"/>
    <mergeCell ref="D2:D7"/>
    <mergeCell ref="E2:L2"/>
    <mergeCell ref="E3:H3"/>
    <mergeCell ref="I3:L3"/>
    <mergeCell ref="E4:F6"/>
    <mergeCell ref="G4:H6"/>
    <mergeCell ref="I4:J6"/>
    <mergeCell ref="K4:L6"/>
    <mergeCell ref="Y7:AI7"/>
    <mergeCell ref="AJ7:AT7"/>
    <mergeCell ref="Y5:Y6"/>
    <mergeCell ref="AB5:AB6"/>
    <mergeCell ref="AE5:AE6"/>
    <mergeCell ref="AJ5:AJ6"/>
    <mergeCell ref="AM5:AM6"/>
    <mergeCell ref="AP5:AP6"/>
    <mergeCell ref="Z5:AA5"/>
    <mergeCell ref="AC5:AD5"/>
    <mergeCell ref="AF5:AG5"/>
    <mergeCell ref="AK5:AL5"/>
    <mergeCell ref="AN5:AO5"/>
    <mergeCell ref="AQ5:AR5"/>
    <mergeCell ref="W4:X6"/>
    <mergeCell ref="M4:N6"/>
    <mergeCell ref="O4:P6"/>
    <mergeCell ref="Q4:R6"/>
    <mergeCell ref="S4:T6"/>
    <mergeCell ref="U4:V6"/>
    <mergeCell ref="F49:F57"/>
    <mergeCell ref="H49:H57"/>
    <mergeCell ref="J49:J57"/>
    <mergeCell ref="L49:L57"/>
    <mergeCell ref="N49:N57"/>
    <mergeCell ref="P49:P57"/>
    <mergeCell ref="R49:R57"/>
    <mergeCell ref="T49:T57"/>
    <mergeCell ref="V49:V57"/>
    <mergeCell ref="X49:X57"/>
  </mergeCells>
  <dataValidations count="2">
    <dataValidation type="whole" allowBlank="1" showErrorMessage="1" errorTitle="TAHAP PENGUASAAN" error="Sila Berikan Nilai Antara 1 hingga 3 Sahaja. Terima Kasih" sqref="Y8:Y47 AJ8:AJ47 AM8:AM47 AB8:AB47 AE8:AE47 AP8:AP47">
      <formula1>1</formula1>
      <formula2>3</formula2>
    </dataValidation>
    <dataValidation allowBlank="1" showErrorMessage="1" errorTitle="TAHAP PENGUASAAN" error="Sila Berikan Nilai Antara 1 hingga 3 Sahaja. Terima Kasih" sqref="AN8:AO47 T8:T47 AQ8:AR47 Z8:AA47 AC8:AD47 R8:R47 AK8:AL47 P8:P47 N8:N47 L8:L47 J8:J47 H8:H47 V8:V47 F8:F47 AF8:AG47 X8:X47"/>
  </dataValidations>
  <pageMargins left="0.7" right="0.7" top="0.75" bottom="0.75" header="0.3" footer="0.3"/>
  <pageSetup paperSize="9" scale="39" orientation="landscape"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ErrorMessage="1" errorTitle="TAHAP PENGUASAAN" error="Sila Berikan Nilai Antara 1 hingga 3 Sahaja. Terima Kasih">
          <x14:formula1>
            <xm:f>Configuration!$C$12:$C$14</xm:f>
          </x14:formula1>
          <xm:sqref>O8:O47 AS8:AT47 I8:I47 M8:M47 E8:E47 W8:W47 G8:G47 Q8:Q47 AH8:AI47 K8:K47 S8:S47 U8:U47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B58"/>
  <sheetViews>
    <sheetView topLeftCell="B1" zoomScale="40" zoomScaleNormal="40" workbookViewId="0">
      <selection activeCell="AK68" sqref="AK68"/>
    </sheetView>
  </sheetViews>
  <sheetFormatPr defaultRowHeight="15"/>
  <cols>
    <col min="1" max="1" width="4.5703125" customWidth="1"/>
    <col min="2" max="2" width="41.5703125" customWidth="1"/>
    <col min="3" max="3" width="8.140625" customWidth="1"/>
    <col min="4" max="4" width="8.28515625" customWidth="1"/>
    <col min="5" max="43" width="8.42578125" customWidth="1"/>
    <col min="44" max="44" width="9.5703125" customWidth="1"/>
    <col min="45" max="45" width="16" customWidth="1"/>
    <col min="46" max="47" width="9.140625" style="73" hidden="1" customWidth="1"/>
    <col min="48" max="48" width="13.140625" customWidth="1"/>
    <col min="49" max="49" width="12.5703125" customWidth="1"/>
    <col min="50" max="50" width="16" customWidth="1"/>
    <col min="51" max="52" width="9.140625" style="73" hidden="1" customWidth="1"/>
    <col min="53" max="54" width="13.7109375" customWidth="1"/>
  </cols>
  <sheetData>
    <row r="1" spans="1:54" ht="41.25" customHeight="1">
      <c r="A1" s="336" t="s">
        <v>330</v>
      </c>
      <c r="B1" s="336"/>
      <c r="C1" s="336"/>
      <c r="D1" s="336"/>
      <c r="E1" s="336"/>
      <c r="F1" s="336"/>
      <c r="G1" s="336"/>
      <c r="H1" s="336"/>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71"/>
      <c r="AU1" s="71"/>
      <c r="AX1" s="22"/>
      <c r="AY1" s="71"/>
      <c r="AZ1" s="71"/>
    </row>
    <row r="2" spans="1:54" ht="31.5" customHeight="1">
      <c r="A2" s="324" t="s">
        <v>17</v>
      </c>
      <c r="B2" s="324" t="s">
        <v>18</v>
      </c>
      <c r="C2" s="324" t="s">
        <v>19</v>
      </c>
      <c r="D2" s="328" t="s">
        <v>12</v>
      </c>
      <c r="E2" s="357" t="s">
        <v>57</v>
      </c>
      <c r="F2" s="358"/>
      <c r="G2" s="358"/>
      <c r="H2" s="358"/>
      <c r="I2" s="357" t="s">
        <v>58</v>
      </c>
      <c r="J2" s="358"/>
      <c r="K2" s="358"/>
      <c r="L2" s="358"/>
      <c r="M2" s="357" t="s">
        <v>59</v>
      </c>
      <c r="N2" s="358"/>
      <c r="O2" s="358"/>
      <c r="P2" s="358"/>
      <c r="Q2" s="357" t="s">
        <v>60</v>
      </c>
      <c r="R2" s="358"/>
      <c r="S2" s="358"/>
      <c r="T2" s="358"/>
      <c r="U2" s="357" t="s">
        <v>61</v>
      </c>
      <c r="V2" s="358"/>
      <c r="W2" s="358"/>
      <c r="X2" s="358"/>
      <c r="Y2" s="357" t="s">
        <v>62</v>
      </c>
      <c r="Z2" s="358"/>
      <c r="AA2" s="358"/>
      <c r="AB2" s="363"/>
      <c r="AC2" s="357" t="s">
        <v>63</v>
      </c>
      <c r="AD2" s="358"/>
      <c r="AE2" s="358"/>
      <c r="AF2" s="358"/>
      <c r="AG2" s="357" t="s">
        <v>278</v>
      </c>
      <c r="AH2" s="358"/>
      <c r="AI2" s="358"/>
      <c r="AJ2" s="363"/>
      <c r="AK2" s="357" t="s">
        <v>279</v>
      </c>
      <c r="AL2" s="358"/>
      <c r="AM2" s="358"/>
      <c r="AN2" s="363"/>
      <c r="AO2" s="357" t="s">
        <v>280</v>
      </c>
      <c r="AP2" s="358"/>
      <c r="AQ2" s="358"/>
      <c r="AR2" s="358"/>
      <c r="AS2" s="332" t="s">
        <v>332</v>
      </c>
      <c r="AT2" s="333"/>
      <c r="AU2" s="333"/>
      <c r="AV2" s="333"/>
      <c r="AW2" s="333"/>
      <c r="AX2" s="333"/>
      <c r="AY2" s="333"/>
      <c r="AZ2" s="333"/>
      <c r="BA2" s="333"/>
      <c r="BB2" s="341"/>
    </row>
    <row r="3" spans="1:54" ht="15" customHeight="1">
      <c r="A3" s="324"/>
      <c r="B3" s="324"/>
      <c r="C3" s="324"/>
      <c r="D3" s="328"/>
      <c r="E3" s="359"/>
      <c r="F3" s="360"/>
      <c r="G3" s="360"/>
      <c r="H3" s="360"/>
      <c r="I3" s="359"/>
      <c r="J3" s="360"/>
      <c r="K3" s="360"/>
      <c r="L3" s="360"/>
      <c r="M3" s="359"/>
      <c r="N3" s="360"/>
      <c r="O3" s="360"/>
      <c r="P3" s="360"/>
      <c r="Q3" s="359"/>
      <c r="R3" s="360"/>
      <c r="S3" s="360"/>
      <c r="T3" s="360"/>
      <c r="U3" s="359"/>
      <c r="V3" s="360"/>
      <c r="W3" s="360"/>
      <c r="X3" s="360"/>
      <c r="Y3" s="359"/>
      <c r="Z3" s="360"/>
      <c r="AA3" s="360"/>
      <c r="AB3" s="364"/>
      <c r="AC3" s="359"/>
      <c r="AD3" s="360"/>
      <c r="AE3" s="360"/>
      <c r="AF3" s="360"/>
      <c r="AG3" s="359"/>
      <c r="AH3" s="360"/>
      <c r="AI3" s="360"/>
      <c r="AJ3" s="364"/>
      <c r="AK3" s="359"/>
      <c r="AL3" s="360"/>
      <c r="AM3" s="360"/>
      <c r="AN3" s="364"/>
      <c r="AO3" s="359"/>
      <c r="AP3" s="360"/>
      <c r="AQ3" s="360"/>
      <c r="AR3" s="360"/>
      <c r="AS3" s="345"/>
      <c r="AT3" s="346"/>
      <c r="AU3" s="346"/>
      <c r="AV3" s="346"/>
      <c r="AW3" s="346"/>
      <c r="AX3" s="346"/>
      <c r="AY3" s="346"/>
      <c r="AZ3" s="346"/>
      <c r="BA3" s="346"/>
      <c r="BB3" s="347"/>
    </row>
    <row r="4" spans="1:54" ht="15" customHeight="1">
      <c r="A4" s="324"/>
      <c r="B4" s="324"/>
      <c r="C4" s="324"/>
      <c r="D4" s="328"/>
      <c r="E4" s="361"/>
      <c r="F4" s="362"/>
      <c r="G4" s="362"/>
      <c r="H4" s="362"/>
      <c r="I4" s="361"/>
      <c r="J4" s="362"/>
      <c r="K4" s="362"/>
      <c r="L4" s="362"/>
      <c r="M4" s="361"/>
      <c r="N4" s="362"/>
      <c r="O4" s="362"/>
      <c r="P4" s="362"/>
      <c r="Q4" s="361"/>
      <c r="R4" s="362"/>
      <c r="S4" s="362"/>
      <c r="T4" s="362"/>
      <c r="U4" s="361"/>
      <c r="V4" s="362"/>
      <c r="W4" s="362"/>
      <c r="X4" s="362"/>
      <c r="Y4" s="361"/>
      <c r="Z4" s="362"/>
      <c r="AA4" s="362"/>
      <c r="AB4" s="365"/>
      <c r="AC4" s="361"/>
      <c r="AD4" s="362"/>
      <c r="AE4" s="362"/>
      <c r="AF4" s="362"/>
      <c r="AG4" s="361"/>
      <c r="AH4" s="362"/>
      <c r="AI4" s="362"/>
      <c r="AJ4" s="365"/>
      <c r="AK4" s="361"/>
      <c r="AL4" s="362"/>
      <c r="AM4" s="362"/>
      <c r="AN4" s="365"/>
      <c r="AO4" s="361"/>
      <c r="AP4" s="362"/>
      <c r="AQ4" s="362"/>
      <c r="AR4" s="362"/>
      <c r="AS4" s="334"/>
      <c r="AT4" s="335"/>
      <c r="AU4" s="335"/>
      <c r="AV4" s="335"/>
      <c r="AW4" s="335"/>
      <c r="AX4" s="335"/>
      <c r="AY4" s="335"/>
      <c r="AZ4" s="335"/>
      <c r="BA4" s="335"/>
      <c r="BB4" s="342"/>
    </row>
    <row r="5" spans="1:54" ht="30" customHeight="1">
      <c r="A5" s="324"/>
      <c r="B5" s="324"/>
      <c r="C5" s="324"/>
      <c r="D5" s="328"/>
      <c r="E5" s="298" t="s">
        <v>23</v>
      </c>
      <c r="F5" s="299"/>
      <c r="G5" s="306" t="s">
        <v>24</v>
      </c>
      <c r="H5" s="307"/>
      <c r="I5" s="298" t="s">
        <v>23</v>
      </c>
      <c r="J5" s="299"/>
      <c r="K5" s="306" t="s">
        <v>24</v>
      </c>
      <c r="L5" s="307"/>
      <c r="M5" s="298" t="s">
        <v>23</v>
      </c>
      <c r="N5" s="299"/>
      <c r="O5" s="306" t="s">
        <v>24</v>
      </c>
      <c r="P5" s="307"/>
      <c r="Q5" s="298" t="s">
        <v>23</v>
      </c>
      <c r="R5" s="299"/>
      <c r="S5" s="306" t="s">
        <v>24</v>
      </c>
      <c r="T5" s="307"/>
      <c r="U5" s="298" t="s">
        <v>23</v>
      </c>
      <c r="V5" s="299"/>
      <c r="W5" s="306" t="s">
        <v>24</v>
      </c>
      <c r="X5" s="307"/>
      <c r="Y5" s="298" t="s">
        <v>23</v>
      </c>
      <c r="Z5" s="299"/>
      <c r="AA5" s="306" t="s">
        <v>24</v>
      </c>
      <c r="AB5" s="307"/>
      <c r="AC5" s="298" t="s">
        <v>23</v>
      </c>
      <c r="AD5" s="299"/>
      <c r="AE5" s="306" t="s">
        <v>24</v>
      </c>
      <c r="AF5" s="307"/>
      <c r="AG5" s="298" t="s">
        <v>23</v>
      </c>
      <c r="AH5" s="299"/>
      <c r="AI5" s="306" t="s">
        <v>24</v>
      </c>
      <c r="AJ5" s="307"/>
      <c r="AK5" s="298" t="s">
        <v>23</v>
      </c>
      <c r="AL5" s="299"/>
      <c r="AM5" s="306" t="s">
        <v>24</v>
      </c>
      <c r="AN5" s="307"/>
      <c r="AO5" s="298" t="s">
        <v>23</v>
      </c>
      <c r="AP5" s="299"/>
      <c r="AQ5" s="306" t="s">
        <v>24</v>
      </c>
      <c r="AR5" s="353"/>
      <c r="AS5" s="292" t="s">
        <v>446</v>
      </c>
      <c r="AT5" s="292"/>
      <c r="AU5" s="292"/>
      <c r="AV5" s="292"/>
      <c r="AW5" s="292"/>
      <c r="AX5" s="292" t="s">
        <v>447</v>
      </c>
      <c r="AY5" s="292"/>
      <c r="AZ5" s="292"/>
      <c r="BA5" s="292"/>
      <c r="BB5" s="292"/>
    </row>
    <row r="6" spans="1:54" ht="15" customHeight="1">
      <c r="A6" s="324"/>
      <c r="B6" s="324"/>
      <c r="C6" s="324"/>
      <c r="D6" s="328"/>
      <c r="E6" s="300"/>
      <c r="F6" s="301"/>
      <c r="G6" s="308"/>
      <c r="H6" s="309"/>
      <c r="I6" s="300"/>
      <c r="J6" s="301"/>
      <c r="K6" s="308"/>
      <c r="L6" s="309"/>
      <c r="M6" s="300"/>
      <c r="N6" s="301"/>
      <c r="O6" s="308"/>
      <c r="P6" s="309"/>
      <c r="Q6" s="300"/>
      <c r="R6" s="301"/>
      <c r="S6" s="308"/>
      <c r="T6" s="309"/>
      <c r="U6" s="300"/>
      <c r="V6" s="301"/>
      <c r="W6" s="308"/>
      <c r="X6" s="309"/>
      <c r="Y6" s="300"/>
      <c r="Z6" s="301"/>
      <c r="AA6" s="308"/>
      <c r="AB6" s="309"/>
      <c r="AC6" s="300"/>
      <c r="AD6" s="301"/>
      <c r="AE6" s="308"/>
      <c r="AF6" s="309"/>
      <c r="AG6" s="300"/>
      <c r="AH6" s="301"/>
      <c r="AI6" s="308"/>
      <c r="AJ6" s="309"/>
      <c r="AK6" s="300"/>
      <c r="AL6" s="301"/>
      <c r="AM6" s="308"/>
      <c r="AN6" s="309"/>
      <c r="AO6" s="300"/>
      <c r="AP6" s="301"/>
      <c r="AQ6" s="308"/>
      <c r="AR6" s="354"/>
      <c r="AS6" s="348" t="s">
        <v>294</v>
      </c>
      <c r="AT6" s="293" t="s">
        <v>155</v>
      </c>
      <c r="AU6" s="294"/>
      <c r="AV6" s="356" t="s">
        <v>155</v>
      </c>
      <c r="AW6" s="344"/>
      <c r="AX6" s="348" t="s">
        <v>294</v>
      </c>
      <c r="AY6" s="293" t="s">
        <v>155</v>
      </c>
      <c r="AZ6" s="294"/>
      <c r="BA6" s="343" t="s">
        <v>155</v>
      </c>
      <c r="BB6" s="344"/>
    </row>
    <row r="7" spans="1:54" ht="15.75" customHeight="1">
      <c r="A7" s="324"/>
      <c r="B7" s="324"/>
      <c r="C7" s="324"/>
      <c r="D7" s="328"/>
      <c r="E7" s="302"/>
      <c r="F7" s="303"/>
      <c r="G7" s="310"/>
      <c r="H7" s="311"/>
      <c r="I7" s="302"/>
      <c r="J7" s="303"/>
      <c r="K7" s="310"/>
      <c r="L7" s="311"/>
      <c r="M7" s="302"/>
      <c r="N7" s="303"/>
      <c r="O7" s="310"/>
      <c r="P7" s="311"/>
      <c r="Q7" s="302"/>
      <c r="R7" s="303"/>
      <c r="S7" s="310"/>
      <c r="T7" s="311"/>
      <c r="U7" s="302"/>
      <c r="V7" s="303"/>
      <c r="W7" s="310"/>
      <c r="X7" s="311"/>
      <c r="Y7" s="302"/>
      <c r="Z7" s="303"/>
      <c r="AA7" s="310"/>
      <c r="AB7" s="311"/>
      <c r="AC7" s="302"/>
      <c r="AD7" s="303"/>
      <c r="AE7" s="310"/>
      <c r="AF7" s="311"/>
      <c r="AG7" s="302"/>
      <c r="AH7" s="303"/>
      <c r="AI7" s="310"/>
      <c r="AJ7" s="311"/>
      <c r="AK7" s="302"/>
      <c r="AL7" s="303"/>
      <c r="AM7" s="310"/>
      <c r="AN7" s="311"/>
      <c r="AO7" s="302"/>
      <c r="AP7" s="303"/>
      <c r="AQ7" s="310"/>
      <c r="AR7" s="355"/>
      <c r="AS7" s="349"/>
      <c r="AT7" s="351" t="s">
        <v>26</v>
      </c>
      <c r="AU7" s="351" t="s">
        <v>27</v>
      </c>
      <c r="AV7" s="111" t="s">
        <v>26</v>
      </c>
      <c r="AW7" s="67" t="s">
        <v>27</v>
      </c>
      <c r="AX7" s="349"/>
      <c r="AY7" s="351" t="s">
        <v>26</v>
      </c>
      <c r="AZ7" s="351" t="s">
        <v>27</v>
      </c>
      <c r="BA7" s="67" t="s">
        <v>26</v>
      </c>
      <c r="BB7" s="67" t="s">
        <v>27</v>
      </c>
    </row>
    <row r="8" spans="1:54" ht="41.25" customHeight="1">
      <c r="A8" s="324"/>
      <c r="B8" s="324"/>
      <c r="C8" s="324"/>
      <c r="D8" s="328"/>
      <c r="E8" s="122" t="s">
        <v>25</v>
      </c>
      <c r="F8" s="69" t="s">
        <v>262</v>
      </c>
      <c r="G8" s="122" t="s">
        <v>25</v>
      </c>
      <c r="H8" s="69" t="s">
        <v>262</v>
      </c>
      <c r="I8" s="122" t="s">
        <v>25</v>
      </c>
      <c r="J8" s="69" t="s">
        <v>262</v>
      </c>
      <c r="K8" s="122" t="s">
        <v>25</v>
      </c>
      <c r="L8" s="69" t="s">
        <v>262</v>
      </c>
      <c r="M8" s="122" t="s">
        <v>25</v>
      </c>
      <c r="N8" s="69" t="s">
        <v>262</v>
      </c>
      <c r="O8" s="122" t="s">
        <v>25</v>
      </c>
      <c r="P8" s="69" t="s">
        <v>262</v>
      </c>
      <c r="Q8" s="122" t="s">
        <v>25</v>
      </c>
      <c r="R8" s="69" t="s">
        <v>262</v>
      </c>
      <c r="S8" s="122" t="s">
        <v>25</v>
      </c>
      <c r="T8" s="69" t="s">
        <v>262</v>
      </c>
      <c r="U8" s="122" t="s">
        <v>25</v>
      </c>
      <c r="V8" s="69" t="s">
        <v>262</v>
      </c>
      <c r="W8" s="122" t="s">
        <v>25</v>
      </c>
      <c r="X8" s="69" t="s">
        <v>262</v>
      </c>
      <c r="Y8" s="122" t="s">
        <v>25</v>
      </c>
      <c r="Z8" s="69" t="s">
        <v>262</v>
      </c>
      <c r="AA8" s="122" t="s">
        <v>25</v>
      </c>
      <c r="AB8" s="69" t="s">
        <v>262</v>
      </c>
      <c r="AC8" s="122" t="s">
        <v>25</v>
      </c>
      <c r="AD8" s="69" t="s">
        <v>262</v>
      </c>
      <c r="AE8" s="122" t="s">
        <v>25</v>
      </c>
      <c r="AF8" s="69" t="s">
        <v>262</v>
      </c>
      <c r="AG8" s="122" t="s">
        <v>25</v>
      </c>
      <c r="AH8" s="69" t="s">
        <v>262</v>
      </c>
      <c r="AI8" s="122" t="s">
        <v>25</v>
      </c>
      <c r="AJ8" s="69" t="s">
        <v>262</v>
      </c>
      <c r="AK8" s="122" t="s">
        <v>25</v>
      </c>
      <c r="AL8" s="69" t="s">
        <v>262</v>
      </c>
      <c r="AM8" s="122" t="s">
        <v>25</v>
      </c>
      <c r="AN8" s="69" t="s">
        <v>262</v>
      </c>
      <c r="AO8" s="122" t="s">
        <v>25</v>
      </c>
      <c r="AP8" s="69" t="s">
        <v>262</v>
      </c>
      <c r="AQ8" s="122" t="s">
        <v>25</v>
      </c>
      <c r="AR8" s="69" t="s">
        <v>262</v>
      </c>
      <c r="AS8" s="350"/>
      <c r="AT8" s="352"/>
      <c r="AU8" s="352"/>
      <c r="AV8" s="315" t="s">
        <v>306</v>
      </c>
      <c r="AW8" s="329"/>
      <c r="AX8" s="350"/>
      <c r="AY8" s="352"/>
      <c r="AZ8" s="352"/>
      <c r="BA8" s="315" t="s">
        <v>306</v>
      </c>
      <c r="BB8" s="329"/>
    </row>
    <row r="9" spans="1:54" s="228" customFormat="1" ht="45" customHeight="1">
      <c r="A9" s="226">
        <f>'MAKLUMAT MURID'!A13</f>
        <v>1</v>
      </c>
      <c r="B9" s="225" t="str">
        <f>IF(VLOOKUP(A9,'MAKLUMAT MURID'!$A$13:$I$52,9,FALSE)="Pendidikan Moral",VLOOKUP(A9,'MAKLUMAT MURID'!$A$13:$I$52,2,FALSE),"")</f>
        <v/>
      </c>
      <c r="C9" s="226" t="str">
        <f>IF(VLOOKUP(A9,'MAKLUMAT MURID'!$A$13:$I$52,9,FALSE)="Pendidikan Moral",VLOOKUP(A9,'MAKLUMAT MURID'!$A$13:$I$52,6,FALSE),"")</f>
        <v/>
      </c>
      <c r="D9" s="226" t="str">
        <f>IF(VLOOKUP(A9,'MAKLUMAT MURID'!$A$13:$I$52,9,FALSE)="Pendidikan Moral",VLOOKUP(A9,'MAKLUMAT MURID'!$A$13:$I$52,5,FALSE),"")</f>
        <v/>
      </c>
      <c r="E9" s="38"/>
      <c r="F9" s="134"/>
      <c r="G9" s="38"/>
      <c r="H9" s="134"/>
      <c r="I9" s="38"/>
      <c r="J9" s="134"/>
      <c r="K9" s="38"/>
      <c r="L9" s="134"/>
      <c r="M9" s="38"/>
      <c r="N9" s="134"/>
      <c r="O9" s="38"/>
      <c r="P9" s="134"/>
      <c r="Q9" s="38"/>
      <c r="R9" s="134"/>
      <c r="S9" s="38"/>
      <c r="T9" s="134"/>
      <c r="U9" s="38"/>
      <c r="V9" s="134"/>
      <c r="W9" s="38"/>
      <c r="X9" s="134"/>
      <c r="Y9" s="38"/>
      <c r="Z9" s="134"/>
      <c r="AA9" s="38"/>
      <c r="AB9" s="134"/>
      <c r="AC9" s="38"/>
      <c r="AD9" s="134"/>
      <c r="AE9" s="38"/>
      <c r="AF9" s="134"/>
      <c r="AG9" s="38"/>
      <c r="AH9" s="134"/>
      <c r="AI9" s="38"/>
      <c r="AJ9" s="134"/>
      <c r="AK9" s="38"/>
      <c r="AL9" s="134"/>
      <c r="AM9" s="38"/>
      <c r="AN9" s="134"/>
      <c r="AO9" s="38"/>
      <c r="AP9" s="134"/>
      <c r="AQ9" s="38"/>
      <c r="AR9" s="134"/>
      <c r="AS9" s="127" t="str">
        <f>IF(AND(AT9="",AU9=""),"",AVERAGE(AT9:AU9))</f>
        <v/>
      </c>
      <c r="AT9" s="125" t="str">
        <f>IF($C9=AT$7,IF(SUM(E9,I9,M9,Q9,U9,Y9,AC9,AG9,AK9,AO9)=0,"",IF(AND(AVERAGE(E9,I9,M9,Q9,U9,Y9,AC9,AG9,AK9,AO9)&gt;=1,AVERAGE(E9,I9,M9,Q9,U9,Y9,AC9,AG9,AK9,AO9)&lt;=1.6),1,IF(AND(AVERAGE(E9,I9,M9,Q9,U9,Y9,AC9,AG9,AK9,AO9)&gt;1.6,AVERAGE(E9,I9,M9,Q9,U9,Y9,AC9,AG9,AK9,AO9)&lt;=2.6),2,IF(AND(AVERAGE(E9,I9,M9,Q9,U9,Y9,AC9,AG9,AK9,AO9)&gt;2.6,AVERAGE(E9,I9,M9,Q9,U9,Y9,AC9,AG9,AK9,AO9)&lt;=3),3)))),"")</f>
        <v/>
      </c>
      <c r="AU9" s="125" t="str">
        <f>IF($C9=AU$7,IF(SUM(E9,I9,M9,Q9,U9,Y9,AC9,AG9,AK9,AO9)=0,"",IF(AND(AVERAGE(E9,I9,M9,Q9,U9,Y9,AC9,AG9,AK9,AO9)&gt;=1,AVERAGE(E9,I9,M9,Q9,U9,Y9,AC9,AG9,AK9,AO9)&lt;=1.6),1,IF(AND(AVERAGE(E9,I9,M9,Q9,U9,Y9,AC9,AG9,AK9,AO9)&gt;1.6,AVERAGE(E9,I9,M9,Q9,U9,Y9,AC9,AG9,AK9,AO9)&lt;=2.6),2,IF(AND(AVERAGE(E9,I9,M9,Q9,U9,Y9,AC9,AG9,AK9,AO9)&gt;2.6,AVERAGE(E9,I9,M9,Q9,U9,Y9,AC9,AG9,AK9,AO9)&lt;=3),3)))),"")</f>
        <v/>
      </c>
      <c r="AV9" s="227"/>
      <c r="AW9" s="227"/>
      <c r="AX9" s="127" t="str">
        <f>IF(AND(AY9="",AZ9=""),"",AVERAGE(AY9:AZ9))</f>
        <v/>
      </c>
      <c r="AY9" s="125" t="str">
        <f>IF($C9=AY$7,IF(SUM(G9,K9,O9,S9,W9,AA9,AE9,AI9,AM9,AQ9)=0,"",IF(AND(AVERAGE(G9,K9,O9,S9,W9,AA9,AE9,AI9,AM9,AQ9)&gt;=1,AVERAGE(G9,K9,O9,S9,W9,AA9,AE9,AI9,AM9,AQ9)&lt;=1.6),1,IF(AND(AVERAGE(G9,K9,O9,S9,W9,AA9,AE9,AI9,AM9,AQ9)&gt;1.6,AVERAGE(G9,K9,O9,S9,W9,AA9,AE9,AI9,AM9,AQ9)&lt;=2.6),2,IF(AND(AVERAGE(G9,K9,O9,S9,W9,AA9,AE9,AI9,AM9,AQ9)&gt;2.6,AVERAGE(G9,K9,O9,S9,W9,AA9,AE9,AI9,AM9,AQ9)&lt;=3),3)))),"")</f>
        <v/>
      </c>
      <c r="AZ9" s="125" t="str">
        <f>IF($C9=AZ$7,IF(SUM(G9,K9,O9,S9,W9,AA9,AE9,AI9,AM9,AQ9)=0,"",IF(AND(AVERAGE(G9,K9,O9,S9,W9,AA9,AE9,AI9,AM9,AQ9)&gt;=1,AVERAGE(G9,K9,O9,S9,W9,AA9,AE9,AI9,AM9,AQ9)&lt;=1.6),1,IF(AND(AVERAGE(G9,K9,O9,S9,W9,AA9,AE9,AI9,AM9,AQ9)&gt;1.6,AVERAGE(G9,K9,O9,S9,W9,AA9,AE9,AI9,AM9,AQ9)&lt;=2.6),2,IF(AND(AVERAGE(G9,K9,O9,S9,W9,AA9,AE9,AI9,AM9,AQ9)&gt;2.6,AVERAGE(G9,K9,O9,S9,W9,AA9,AE9,AI9,AM9,AQ9)&lt;=3),3)))),"")</f>
        <v/>
      </c>
      <c r="BA9" s="227"/>
      <c r="BB9" s="227"/>
    </row>
    <row r="10" spans="1:54" s="228" customFormat="1" ht="45" customHeight="1">
      <c r="A10" s="226">
        <f>'MAKLUMAT MURID'!A14</f>
        <v>2</v>
      </c>
      <c r="B10" s="225" t="str">
        <f>IF(VLOOKUP(A10,'MAKLUMAT MURID'!$A$13:$I$52,9,FALSE)="Pendidikan Moral",VLOOKUP(A10,'MAKLUMAT MURID'!$A$13:$I$52,2,FALSE),"")</f>
        <v/>
      </c>
      <c r="C10" s="226" t="str">
        <f>IF(VLOOKUP(A10,'MAKLUMAT MURID'!$A$13:$I$52,9,FALSE)="Pendidikan Moral",VLOOKUP(A10,'MAKLUMAT MURID'!$A$13:$I$52,6,FALSE),"")</f>
        <v/>
      </c>
      <c r="D10" s="226" t="str">
        <f>IF(VLOOKUP(A10,'MAKLUMAT MURID'!$A$13:$I$52,9,FALSE)="Pendidikan Moral",VLOOKUP(A10,'MAKLUMAT MURID'!$A$13:$I$52,5,FALSE),"")</f>
        <v/>
      </c>
      <c r="E10" s="38"/>
      <c r="F10" s="134"/>
      <c r="G10" s="38"/>
      <c r="H10" s="134"/>
      <c r="I10" s="38"/>
      <c r="J10" s="134"/>
      <c r="K10" s="38"/>
      <c r="L10" s="134"/>
      <c r="M10" s="38"/>
      <c r="N10" s="134"/>
      <c r="O10" s="38"/>
      <c r="P10" s="134"/>
      <c r="Q10" s="38"/>
      <c r="R10" s="134"/>
      <c r="S10" s="38"/>
      <c r="T10" s="134"/>
      <c r="U10" s="38"/>
      <c r="V10" s="134"/>
      <c r="W10" s="38"/>
      <c r="X10" s="134"/>
      <c r="Y10" s="38"/>
      <c r="Z10" s="134"/>
      <c r="AA10" s="38"/>
      <c r="AB10" s="134"/>
      <c r="AC10" s="38"/>
      <c r="AD10" s="134"/>
      <c r="AE10" s="38"/>
      <c r="AF10" s="134"/>
      <c r="AG10" s="38"/>
      <c r="AH10" s="134"/>
      <c r="AI10" s="38"/>
      <c r="AJ10" s="134"/>
      <c r="AK10" s="38"/>
      <c r="AL10" s="134"/>
      <c r="AM10" s="38"/>
      <c r="AN10" s="134"/>
      <c r="AO10" s="38"/>
      <c r="AP10" s="134"/>
      <c r="AQ10" s="38"/>
      <c r="AR10" s="134"/>
      <c r="AS10" s="127" t="str">
        <f t="shared" ref="AS10:AS48" si="0">IF(AND(AT10="",AU10=""),"",AVERAGE(AT10:AU10))</f>
        <v/>
      </c>
      <c r="AT10" s="125" t="str">
        <f t="shared" ref="AT10:AT48" si="1">IF($C10=AT$7,IF(SUM(E10,I10,M10,Q10,U10,Y10,AC10,AG10,AK10,AO10)=0,"",IF(AND(AVERAGE(E10,I10,M10,Q10,U10,Y10,AC10,AG10,AK10,AO10)&gt;=1,AVERAGE(E10,I10,M10,Q10,U10,Y10,AC10,AG10,AK10,AO10)&lt;=1.6),1,IF(AND(AVERAGE(E10,I10,M10,Q10,U10,Y10,AC10,AG10,AK10,AO10)&gt;1.6,AVERAGE(E10,I10,M10,Q10,U10,Y10,AC10,AG10,AK10,AO10)&lt;=2.6),2,IF(AND(AVERAGE(E10,I10,M10,Q10,U10,Y10,AC10,AG10,AK10,AO10)&gt;2.6,AVERAGE(E10,I10,M10,Q10,U10,Y10,AC10,AG10,AK10,AO10)&lt;=3),3)))),"")</f>
        <v/>
      </c>
      <c r="AU10" s="125" t="str">
        <f t="shared" ref="AU10:AU48" si="2">IF($C10=AU$7,IF(SUM(E10,I10,M10,Q10,U10,Y10,AC10,AG10,AK10,AO10)=0,"",IF(AND(AVERAGE(E10,I10,M10,Q10,U10,Y10,AC10,AG10,AK10,AO10)&gt;=1,AVERAGE(E10,I10,M10,Q10,U10,Y10,AC10,AG10,AK10,AO10)&lt;=1.6),1,IF(AND(AVERAGE(E10,I10,M10,Q10,U10,Y10,AC10,AG10,AK10,AO10)&gt;1.6,AVERAGE(E10,I10,M10,Q10,U10,Y10,AC10,AG10,AK10,AO10)&lt;=2.6),2,IF(AND(AVERAGE(E10,I10,M10,Q10,U10,Y10,AC10,AG10,AK10,AO10)&gt;2.6,AVERAGE(E10,I10,M10,Q10,U10,Y10,AC10,AG10,AK10,AO10)&lt;=3),3)))),"")</f>
        <v/>
      </c>
      <c r="AV10" s="227"/>
      <c r="AW10" s="227"/>
      <c r="AX10" s="127" t="str">
        <f t="shared" ref="AX10:AX48" si="3">IF(AND(AY10="",AZ10=""),"",AVERAGE(AY10:AZ10))</f>
        <v/>
      </c>
      <c r="AY10" s="125" t="str">
        <f t="shared" ref="AY10:AY48" si="4">IF($C10=AY$7,IF(SUM(G10,K10,O10,S10,W10,AA10,AE10,AI10,AM10,AQ10)=0,"",IF(AND(AVERAGE(G10,K10,O10,S10,W10,AA10,AE10,AI10,AM10,AQ10)&gt;=1,AVERAGE(G10,K10,O10,S10,W10,AA10,AE10,AI10,AM10,AQ10)&lt;=1.6),1,IF(AND(AVERAGE(G10,K10,O10,S10,W10,AA10,AE10,AI10,AM10,AQ10)&gt;1.6,AVERAGE(G10,K10,O10,S10,W10,AA10,AE10,AI10,AM10,AQ10)&lt;=2.6),2,IF(AND(AVERAGE(G10,K10,O10,S10,W10,AA10,AE10,AI10,AM10,AQ10)&gt;2.6,AVERAGE(G10,K10,O10,S10,W10,AA10,AE10,AI10,AM10,AQ10)&lt;=3),3)))),"")</f>
        <v/>
      </c>
      <c r="AZ10" s="125" t="str">
        <f t="shared" ref="AZ10:AZ48" si="5">IF($C10=AZ$7,IF(SUM(G10,K10,O10,S10,W10,AA10,AE10,AI10,AM10,AQ10)=0,"",IF(AND(AVERAGE(G10,K10,O10,S10,W10,AA10,AE10,AI10,AM10,AQ10)&gt;=1,AVERAGE(G10,K10,O10,S10,W10,AA10,AE10,AI10,AM10,AQ10)&lt;=1.6),1,IF(AND(AVERAGE(G10,K10,O10,S10,W10,AA10,AE10,AI10,AM10,AQ10)&gt;1.6,AVERAGE(G10,K10,O10,S10,W10,AA10,AE10,AI10,AM10,AQ10)&lt;=2.6),2,IF(AND(AVERAGE(G10,K10,O10,S10,W10,AA10,AE10,AI10,AM10,AQ10)&gt;2.6,AVERAGE(G10,K10,O10,S10,W10,AA10,AE10,AI10,AM10,AQ10)&lt;=3),3)))),"")</f>
        <v/>
      </c>
      <c r="BA10" s="227"/>
      <c r="BB10" s="227"/>
    </row>
    <row r="11" spans="1:54" s="228" customFormat="1" ht="45" customHeight="1">
      <c r="A11" s="226">
        <f>'MAKLUMAT MURID'!A15</f>
        <v>3</v>
      </c>
      <c r="B11" s="225" t="str">
        <f>IF(VLOOKUP(A11,'MAKLUMAT MURID'!$A$13:$I$52,9,FALSE)="Pendidikan Moral",VLOOKUP(A11,'MAKLUMAT MURID'!$A$13:$I$52,2,FALSE),"")</f>
        <v/>
      </c>
      <c r="C11" s="226" t="str">
        <f>IF(VLOOKUP(A11,'MAKLUMAT MURID'!$A$13:$I$52,9,FALSE)="Pendidikan Moral",VLOOKUP(A11,'MAKLUMAT MURID'!$A$13:$I$52,6,FALSE),"")</f>
        <v/>
      </c>
      <c r="D11" s="226" t="str">
        <f>IF(VLOOKUP(A11,'MAKLUMAT MURID'!$A$13:$I$52,9,FALSE)="Pendidikan Moral",VLOOKUP(A11,'MAKLUMAT MURID'!$A$13:$I$52,5,FALSE),"")</f>
        <v/>
      </c>
      <c r="E11" s="38"/>
      <c r="F11" s="134"/>
      <c r="G11" s="38"/>
      <c r="H11" s="134"/>
      <c r="I11" s="38"/>
      <c r="J11" s="134"/>
      <c r="K11" s="38"/>
      <c r="L11" s="134"/>
      <c r="M11" s="38"/>
      <c r="N11" s="134"/>
      <c r="O11" s="38"/>
      <c r="P11" s="134"/>
      <c r="Q11" s="38"/>
      <c r="R11" s="134"/>
      <c r="S11" s="38"/>
      <c r="T11" s="134"/>
      <c r="U11" s="38"/>
      <c r="V11" s="134"/>
      <c r="W11" s="38"/>
      <c r="X11" s="134"/>
      <c r="Y11" s="38"/>
      <c r="Z11" s="134"/>
      <c r="AA11" s="38"/>
      <c r="AB11" s="134"/>
      <c r="AC11" s="38"/>
      <c r="AD11" s="134"/>
      <c r="AE11" s="38"/>
      <c r="AF11" s="134"/>
      <c r="AG11" s="38"/>
      <c r="AH11" s="134"/>
      <c r="AI11" s="38"/>
      <c r="AJ11" s="134"/>
      <c r="AK11" s="38"/>
      <c r="AL11" s="134"/>
      <c r="AM11" s="38"/>
      <c r="AN11" s="134"/>
      <c r="AO11" s="38"/>
      <c r="AP11" s="134"/>
      <c r="AQ11" s="38"/>
      <c r="AR11" s="134"/>
      <c r="AS11" s="127" t="str">
        <f t="shared" si="0"/>
        <v/>
      </c>
      <c r="AT11" s="125" t="str">
        <f t="shared" si="1"/>
        <v/>
      </c>
      <c r="AU11" s="125" t="str">
        <f t="shared" si="2"/>
        <v/>
      </c>
      <c r="AV11" s="227"/>
      <c r="AW11" s="227"/>
      <c r="AX11" s="127" t="str">
        <f t="shared" si="3"/>
        <v/>
      </c>
      <c r="AY11" s="125" t="str">
        <f t="shared" si="4"/>
        <v/>
      </c>
      <c r="AZ11" s="125" t="str">
        <f t="shared" si="5"/>
        <v/>
      </c>
      <c r="BA11" s="227"/>
      <c r="BB11" s="227"/>
    </row>
    <row r="12" spans="1:54" s="228" customFormat="1" ht="45" customHeight="1">
      <c r="A12" s="226">
        <f>'MAKLUMAT MURID'!A16</f>
        <v>4</v>
      </c>
      <c r="B12" s="225" t="str">
        <f>IF(VLOOKUP(A12,'MAKLUMAT MURID'!$A$13:$I$52,9,FALSE)="Pendidikan Moral",VLOOKUP(A12,'MAKLUMAT MURID'!$A$13:$I$52,2,FALSE),"")</f>
        <v/>
      </c>
      <c r="C12" s="226" t="str">
        <f>IF(VLOOKUP(A12,'MAKLUMAT MURID'!$A$13:$I$52,9,FALSE)="Pendidikan Moral",VLOOKUP(A12,'MAKLUMAT MURID'!$A$13:$I$52,6,FALSE),"")</f>
        <v/>
      </c>
      <c r="D12" s="226" t="str">
        <f>IF(VLOOKUP(A12,'MAKLUMAT MURID'!$A$13:$I$52,9,FALSE)="Pendidikan Moral",VLOOKUP(A12,'MAKLUMAT MURID'!$A$13:$I$52,5,FALSE),"")</f>
        <v/>
      </c>
      <c r="E12" s="38"/>
      <c r="F12" s="134"/>
      <c r="G12" s="38"/>
      <c r="H12" s="134"/>
      <c r="I12" s="38"/>
      <c r="J12" s="134"/>
      <c r="K12" s="38"/>
      <c r="L12" s="134"/>
      <c r="M12" s="38"/>
      <c r="N12" s="134"/>
      <c r="O12" s="38"/>
      <c r="P12" s="134"/>
      <c r="Q12" s="38"/>
      <c r="R12" s="134"/>
      <c r="S12" s="38"/>
      <c r="T12" s="134"/>
      <c r="U12" s="38"/>
      <c r="V12" s="134"/>
      <c r="W12" s="38"/>
      <c r="X12" s="134"/>
      <c r="Y12" s="38"/>
      <c r="Z12" s="134"/>
      <c r="AA12" s="38"/>
      <c r="AB12" s="134"/>
      <c r="AC12" s="38"/>
      <c r="AD12" s="134"/>
      <c r="AE12" s="38"/>
      <c r="AF12" s="134"/>
      <c r="AG12" s="38"/>
      <c r="AH12" s="134"/>
      <c r="AI12" s="38"/>
      <c r="AJ12" s="134"/>
      <c r="AK12" s="38"/>
      <c r="AL12" s="134"/>
      <c r="AM12" s="38"/>
      <c r="AN12" s="134"/>
      <c r="AO12" s="38"/>
      <c r="AP12" s="134"/>
      <c r="AQ12" s="38"/>
      <c r="AR12" s="134"/>
      <c r="AS12" s="127" t="str">
        <f t="shared" si="0"/>
        <v/>
      </c>
      <c r="AT12" s="125" t="str">
        <f t="shared" si="1"/>
        <v/>
      </c>
      <c r="AU12" s="125" t="str">
        <f t="shared" si="2"/>
        <v/>
      </c>
      <c r="AV12" s="227"/>
      <c r="AW12" s="227"/>
      <c r="AX12" s="127" t="str">
        <f t="shared" si="3"/>
        <v/>
      </c>
      <c r="AY12" s="125" t="str">
        <f t="shared" si="4"/>
        <v/>
      </c>
      <c r="AZ12" s="125" t="str">
        <f t="shared" si="5"/>
        <v/>
      </c>
      <c r="BA12" s="227"/>
      <c r="BB12" s="227"/>
    </row>
    <row r="13" spans="1:54" s="228" customFormat="1" ht="45" customHeight="1">
      <c r="A13" s="226">
        <f>'MAKLUMAT MURID'!A17</f>
        <v>5</v>
      </c>
      <c r="B13" s="225" t="str">
        <f>IF(VLOOKUP(A13,'MAKLUMAT MURID'!$A$13:$I$52,9,FALSE)="Pendidikan Moral",VLOOKUP(A13,'MAKLUMAT MURID'!$A$13:$I$52,2,FALSE),"")</f>
        <v/>
      </c>
      <c r="C13" s="226" t="str">
        <f>IF(VLOOKUP(A13,'MAKLUMAT MURID'!$A$13:$I$52,9,FALSE)="Pendidikan Moral",VLOOKUP(A13,'MAKLUMAT MURID'!$A$13:$I$52,6,FALSE),"")</f>
        <v/>
      </c>
      <c r="D13" s="226" t="str">
        <f>IF(VLOOKUP(A13,'MAKLUMAT MURID'!$A$13:$I$52,9,FALSE)="Pendidikan Moral",VLOOKUP(A13,'MAKLUMAT MURID'!$A$13:$I$52,5,FALSE),"")</f>
        <v/>
      </c>
      <c r="E13" s="38"/>
      <c r="F13" s="134"/>
      <c r="G13" s="38"/>
      <c r="H13" s="134"/>
      <c r="I13" s="38"/>
      <c r="J13" s="134"/>
      <c r="K13" s="38"/>
      <c r="L13" s="134"/>
      <c r="M13" s="38"/>
      <c r="N13" s="134"/>
      <c r="O13" s="38"/>
      <c r="P13" s="134"/>
      <c r="Q13" s="38"/>
      <c r="R13" s="134"/>
      <c r="S13" s="38"/>
      <c r="T13" s="134"/>
      <c r="U13" s="38"/>
      <c r="V13" s="134"/>
      <c r="W13" s="38"/>
      <c r="X13" s="134"/>
      <c r="Y13" s="38"/>
      <c r="Z13" s="134"/>
      <c r="AA13" s="38"/>
      <c r="AB13" s="134"/>
      <c r="AC13" s="38"/>
      <c r="AD13" s="134"/>
      <c r="AE13" s="38"/>
      <c r="AF13" s="134"/>
      <c r="AG13" s="38"/>
      <c r="AH13" s="134"/>
      <c r="AI13" s="38"/>
      <c r="AJ13" s="134"/>
      <c r="AK13" s="38"/>
      <c r="AL13" s="134"/>
      <c r="AM13" s="38"/>
      <c r="AN13" s="134"/>
      <c r="AO13" s="38"/>
      <c r="AP13" s="134"/>
      <c r="AQ13" s="38"/>
      <c r="AR13" s="134"/>
      <c r="AS13" s="127" t="str">
        <f t="shared" si="0"/>
        <v/>
      </c>
      <c r="AT13" s="125" t="str">
        <f t="shared" si="1"/>
        <v/>
      </c>
      <c r="AU13" s="125" t="str">
        <f t="shared" si="2"/>
        <v/>
      </c>
      <c r="AV13" s="227"/>
      <c r="AW13" s="227"/>
      <c r="AX13" s="127" t="str">
        <f t="shared" si="3"/>
        <v/>
      </c>
      <c r="AY13" s="125" t="str">
        <f t="shared" si="4"/>
        <v/>
      </c>
      <c r="AZ13" s="125" t="str">
        <f t="shared" si="5"/>
        <v/>
      </c>
      <c r="BA13" s="227"/>
      <c r="BB13" s="227"/>
    </row>
    <row r="14" spans="1:54" s="228" customFormat="1" ht="45" customHeight="1">
      <c r="A14" s="226">
        <f>'MAKLUMAT MURID'!A18</f>
        <v>6</v>
      </c>
      <c r="B14" s="225" t="str">
        <f>IF(VLOOKUP(A14,'MAKLUMAT MURID'!$A$13:$I$52,9,FALSE)="Pendidikan Moral",VLOOKUP(A14,'MAKLUMAT MURID'!$A$13:$I$52,2,FALSE),"")</f>
        <v/>
      </c>
      <c r="C14" s="226" t="str">
        <f>IF(VLOOKUP(A14,'MAKLUMAT MURID'!$A$13:$I$52,9,FALSE)="Pendidikan Moral",VLOOKUP(A14,'MAKLUMAT MURID'!$A$13:$I$52,6,FALSE),"")</f>
        <v/>
      </c>
      <c r="D14" s="226" t="str">
        <f>IF(VLOOKUP(A14,'MAKLUMAT MURID'!$A$13:$I$52,9,FALSE)="Pendidikan Moral",VLOOKUP(A14,'MAKLUMAT MURID'!$A$13:$I$52,5,FALSE),"")</f>
        <v/>
      </c>
      <c r="E14" s="38"/>
      <c r="F14" s="134"/>
      <c r="G14" s="38"/>
      <c r="H14" s="134"/>
      <c r="I14" s="38"/>
      <c r="J14" s="134"/>
      <c r="K14" s="38"/>
      <c r="L14" s="134"/>
      <c r="M14" s="38"/>
      <c r="N14" s="134"/>
      <c r="O14" s="38"/>
      <c r="P14" s="134"/>
      <c r="Q14" s="38"/>
      <c r="R14" s="134"/>
      <c r="S14" s="38"/>
      <c r="T14" s="134"/>
      <c r="U14" s="38"/>
      <c r="V14" s="134"/>
      <c r="W14" s="38"/>
      <c r="X14" s="134"/>
      <c r="Y14" s="38"/>
      <c r="Z14" s="134"/>
      <c r="AA14" s="38"/>
      <c r="AB14" s="134"/>
      <c r="AC14" s="38"/>
      <c r="AD14" s="134"/>
      <c r="AE14" s="38"/>
      <c r="AF14" s="134"/>
      <c r="AG14" s="38"/>
      <c r="AH14" s="134"/>
      <c r="AI14" s="38"/>
      <c r="AJ14" s="134"/>
      <c r="AK14" s="38"/>
      <c r="AL14" s="134"/>
      <c r="AM14" s="38"/>
      <c r="AN14" s="134"/>
      <c r="AO14" s="38"/>
      <c r="AP14" s="134"/>
      <c r="AQ14" s="38"/>
      <c r="AR14" s="134"/>
      <c r="AS14" s="127" t="str">
        <f t="shared" si="0"/>
        <v/>
      </c>
      <c r="AT14" s="125" t="str">
        <f t="shared" si="1"/>
        <v/>
      </c>
      <c r="AU14" s="125" t="str">
        <f t="shared" si="2"/>
        <v/>
      </c>
      <c r="AV14" s="227"/>
      <c r="AW14" s="227"/>
      <c r="AX14" s="127" t="str">
        <f t="shared" si="3"/>
        <v/>
      </c>
      <c r="AY14" s="125" t="str">
        <f t="shared" si="4"/>
        <v/>
      </c>
      <c r="AZ14" s="125" t="str">
        <f t="shared" si="5"/>
        <v/>
      </c>
      <c r="BA14" s="227"/>
      <c r="BB14" s="227"/>
    </row>
    <row r="15" spans="1:54" s="228" customFormat="1" ht="45" customHeight="1">
      <c r="A15" s="226">
        <f>'MAKLUMAT MURID'!A19</f>
        <v>7</v>
      </c>
      <c r="B15" s="225" t="str">
        <f>IF(VLOOKUP(A15,'MAKLUMAT MURID'!$A$13:$I$52,9,FALSE)="Pendidikan Moral",VLOOKUP(A15,'MAKLUMAT MURID'!$A$13:$I$52,2,FALSE),"")</f>
        <v/>
      </c>
      <c r="C15" s="226" t="str">
        <f>IF(VLOOKUP(A15,'MAKLUMAT MURID'!$A$13:$I$52,9,FALSE)="Pendidikan Moral",VLOOKUP(A15,'MAKLUMAT MURID'!$A$13:$I$52,6,FALSE),"")</f>
        <v/>
      </c>
      <c r="D15" s="226" t="str">
        <f>IF(VLOOKUP(A15,'MAKLUMAT MURID'!$A$13:$I$52,9,FALSE)="Pendidikan Moral",VLOOKUP(A15,'MAKLUMAT MURID'!$A$13:$I$52,5,FALSE),"")</f>
        <v/>
      </c>
      <c r="E15" s="38"/>
      <c r="F15" s="134"/>
      <c r="G15" s="38"/>
      <c r="H15" s="134"/>
      <c r="I15" s="38"/>
      <c r="J15" s="134"/>
      <c r="K15" s="38"/>
      <c r="L15" s="134"/>
      <c r="M15" s="38"/>
      <c r="N15" s="134"/>
      <c r="O15" s="38"/>
      <c r="P15" s="134"/>
      <c r="Q15" s="38"/>
      <c r="R15" s="134"/>
      <c r="S15" s="38"/>
      <c r="T15" s="134"/>
      <c r="U15" s="38"/>
      <c r="V15" s="134"/>
      <c r="W15" s="38"/>
      <c r="X15" s="134"/>
      <c r="Y15" s="38"/>
      <c r="Z15" s="134"/>
      <c r="AA15" s="38"/>
      <c r="AB15" s="134"/>
      <c r="AC15" s="38"/>
      <c r="AD15" s="134"/>
      <c r="AE15" s="38"/>
      <c r="AF15" s="134"/>
      <c r="AG15" s="38"/>
      <c r="AH15" s="134"/>
      <c r="AI15" s="38"/>
      <c r="AJ15" s="134"/>
      <c r="AK15" s="38"/>
      <c r="AL15" s="134"/>
      <c r="AM15" s="38"/>
      <c r="AN15" s="134"/>
      <c r="AO15" s="38"/>
      <c r="AP15" s="134"/>
      <c r="AQ15" s="38"/>
      <c r="AR15" s="134"/>
      <c r="AS15" s="127" t="str">
        <f t="shared" si="0"/>
        <v/>
      </c>
      <c r="AT15" s="125" t="str">
        <f t="shared" si="1"/>
        <v/>
      </c>
      <c r="AU15" s="125" t="str">
        <f t="shared" si="2"/>
        <v/>
      </c>
      <c r="AV15" s="227"/>
      <c r="AW15" s="227"/>
      <c r="AX15" s="127" t="str">
        <f t="shared" si="3"/>
        <v/>
      </c>
      <c r="AY15" s="125" t="str">
        <f t="shared" si="4"/>
        <v/>
      </c>
      <c r="AZ15" s="125" t="str">
        <f t="shared" si="5"/>
        <v/>
      </c>
      <c r="BA15" s="227"/>
      <c r="BB15" s="227"/>
    </row>
    <row r="16" spans="1:54" s="228" customFormat="1" ht="45" customHeight="1">
      <c r="A16" s="226">
        <f>'MAKLUMAT MURID'!A20</f>
        <v>8</v>
      </c>
      <c r="B16" s="225" t="str">
        <f>IF(VLOOKUP(A16,'MAKLUMAT MURID'!$A$13:$I$52,9,FALSE)="Pendidikan Moral",VLOOKUP(A16,'MAKLUMAT MURID'!$A$13:$I$52,2,FALSE),"")</f>
        <v/>
      </c>
      <c r="C16" s="226" t="str">
        <f>IF(VLOOKUP(A16,'MAKLUMAT MURID'!$A$13:$I$52,9,FALSE)="Pendidikan Moral",VLOOKUP(A16,'MAKLUMAT MURID'!$A$13:$I$52,6,FALSE),"")</f>
        <v/>
      </c>
      <c r="D16" s="226" t="str">
        <f>IF(VLOOKUP(A16,'MAKLUMAT MURID'!$A$13:$I$52,9,FALSE)="Pendidikan Moral",VLOOKUP(A16,'MAKLUMAT MURID'!$A$13:$I$52,5,FALSE),"")</f>
        <v/>
      </c>
      <c r="E16" s="38"/>
      <c r="F16" s="134"/>
      <c r="G16" s="38"/>
      <c r="H16" s="134"/>
      <c r="I16" s="38"/>
      <c r="J16" s="134"/>
      <c r="K16" s="38"/>
      <c r="L16" s="134"/>
      <c r="M16" s="38"/>
      <c r="N16" s="134"/>
      <c r="O16" s="38"/>
      <c r="P16" s="134"/>
      <c r="Q16" s="38"/>
      <c r="R16" s="134"/>
      <c r="S16" s="38"/>
      <c r="T16" s="134"/>
      <c r="U16" s="38"/>
      <c r="V16" s="134"/>
      <c r="W16" s="38"/>
      <c r="X16" s="134"/>
      <c r="Y16" s="38"/>
      <c r="Z16" s="134"/>
      <c r="AA16" s="38"/>
      <c r="AB16" s="134"/>
      <c r="AC16" s="38"/>
      <c r="AD16" s="134"/>
      <c r="AE16" s="38"/>
      <c r="AF16" s="134"/>
      <c r="AG16" s="38"/>
      <c r="AH16" s="134"/>
      <c r="AI16" s="38"/>
      <c r="AJ16" s="134"/>
      <c r="AK16" s="38"/>
      <c r="AL16" s="134"/>
      <c r="AM16" s="38"/>
      <c r="AN16" s="134"/>
      <c r="AO16" s="38"/>
      <c r="AP16" s="134"/>
      <c r="AQ16" s="38"/>
      <c r="AR16" s="134"/>
      <c r="AS16" s="127" t="str">
        <f t="shared" si="0"/>
        <v/>
      </c>
      <c r="AT16" s="125" t="str">
        <f t="shared" si="1"/>
        <v/>
      </c>
      <c r="AU16" s="125" t="str">
        <f t="shared" si="2"/>
        <v/>
      </c>
      <c r="AV16" s="227"/>
      <c r="AW16" s="227"/>
      <c r="AX16" s="127" t="str">
        <f t="shared" si="3"/>
        <v/>
      </c>
      <c r="AY16" s="125" t="str">
        <f t="shared" si="4"/>
        <v/>
      </c>
      <c r="AZ16" s="125" t="str">
        <f t="shared" si="5"/>
        <v/>
      </c>
      <c r="BA16" s="227"/>
      <c r="BB16" s="227"/>
    </row>
    <row r="17" spans="1:54" s="228" customFormat="1" ht="45" customHeight="1">
      <c r="A17" s="226">
        <f>'MAKLUMAT MURID'!A21</f>
        <v>9</v>
      </c>
      <c r="B17" s="225" t="str">
        <f>IF(VLOOKUP(A17,'MAKLUMAT MURID'!$A$13:$I$52,9,FALSE)="Pendidikan Moral",VLOOKUP(A17,'MAKLUMAT MURID'!$A$13:$I$52,2,FALSE),"")</f>
        <v/>
      </c>
      <c r="C17" s="226" t="str">
        <f>IF(VLOOKUP(A17,'MAKLUMAT MURID'!$A$13:$I$52,9,FALSE)="Pendidikan Moral",VLOOKUP(A17,'MAKLUMAT MURID'!$A$13:$I$52,6,FALSE),"")</f>
        <v/>
      </c>
      <c r="D17" s="226" t="str">
        <f>IF(VLOOKUP(A17,'MAKLUMAT MURID'!$A$13:$I$52,9,FALSE)="Pendidikan Moral",VLOOKUP(A17,'MAKLUMAT MURID'!$A$13:$I$52,5,FALSE),"")</f>
        <v/>
      </c>
      <c r="E17" s="38"/>
      <c r="F17" s="134"/>
      <c r="G17" s="38"/>
      <c r="H17" s="134"/>
      <c r="I17" s="38"/>
      <c r="J17" s="134"/>
      <c r="K17" s="38"/>
      <c r="L17" s="134"/>
      <c r="M17" s="38"/>
      <c r="N17" s="134"/>
      <c r="O17" s="38"/>
      <c r="P17" s="134"/>
      <c r="Q17" s="38"/>
      <c r="R17" s="134"/>
      <c r="S17" s="38"/>
      <c r="T17" s="134"/>
      <c r="U17" s="38"/>
      <c r="V17" s="134"/>
      <c r="W17" s="38"/>
      <c r="X17" s="134"/>
      <c r="Y17" s="38"/>
      <c r="Z17" s="134"/>
      <c r="AA17" s="38"/>
      <c r="AB17" s="134"/>
      <c r="AC17" s="38"/>
      <c r="AD17" s="134"/>
      <c r="AE17" s="38"/>
      <c r="AF17" s="134"/>
      <c r="AG17" s="38"/>
      <c r="AH17" s="134"/>
      <c r="AI17" s="38"/>
      <c r="AJ17" s="134"/>
      <c r="AK17" s="38"/>
      <c r="AL17" s="134"/>
      <c r="AM17" s="38"/>
      <c r="AN17" s="134"/>
      <c r="AO17" s="38"/>
      <c r="AP17" s="134"/>
      <c r="AQ17" s="38"/>
      <c r="AR17" s="134"/>
      <c r="AS17" s="127" t="str">
        <f t="shared" si="0"/>
        <v/>
      </c>
      <c r="AT17" s="125" t="str">
        <f t="shared" si="1"/>
        <v/>
      </c>
      <c r="AU17" s="125" t="str">
        <f t="shared" si="2"/>
        <v/>
      </c>
      <c r="AV17" s="227"/>
      <c r="AW17" s="227"/>
      <c r="AX17" s="127" t="str">
        <f t="shared" si="3"/>
        <v/>
      </c>
      <c r="AY17" s="125" t="str">
        <f t="shared" si="4"/>
        <v/>
      </c>
      <c r="AZ17" s="125" t="str">
        <f t="shared" si="5"/>
        <v/>
      </c>
      <c r="BA17" s="227"/>
      <c r="BB17" s="227"/>
    </row>
    <row r="18" spans="1:54" s="228" customFormat="1" ht="45" customHeight="1">
      <c r="A18" s="226">
        <f>'MAKLUMAT MURID'!A22</f>
        <v>10</v>
      </c>
      <c r="B18" s="225" t="str">
        <f>IF(VLOOKUP(A18,'MAKLUMAT MURID'!$A$13:$I$52,9,FALSE)="Pendidikan Moral",VLOOKUP(A18,'MAKLUMAT MURID'!$A$13:$I$52,2,FALSE),"")</f>
        <v/>
      </c>
      <c r="C18" s="226" t="str">
        <f>IF(VLOOKUP(A18,'MAKLUMAT MURID'!$A$13:$I$52,9,FALSE)="Pendidikan Moral",VLOOKUP(A18,'MAKLUMAT MURID'!$A$13:$I$52,6,FALSE),"")</f>
        <v/>
      </c>
      <c r="D18" s="226" t="str">
        <f>IF(VLOOKUP(A18,'MAKLUMAT MURID'!$A$13:$I$52,9,FALSE)="Pendidikan Moral",VLOOKUP(A18,'MAKLUMAT MURID'!$A$13:$I$52,5,FALSE),"")</f>
        <v/>
      </c>
      <c r="E18" s="38"/>
      <c r="F18" s="134"/>
      <c r="G18" s="38"/>
      <c r="H18" s="134"/>
      <c r="I18" s="38"/>
      <c r="J18" s="134"/>
      <c r="K18" s="38"/>
      <c r="L18" s="134"/>
      <c r="M18" s="38"/>
      <c r="N18" s="134"/>
      <c r="O18" s="38"/>
      <c r="P18" s="134"/>
      <c r="Q18" s="38"/>
      <c r="R18" s="134"/>
      <c r="S18" s="38"/>
      <c r="T18" s="134"/>
      <c r="U18" s="38"/>
      <c r="V18" s="134"/>
      <c r="W18" s="38"/>
      <c r="X18" s="134"/>
      <c r="Y18" s="38"/>
      <c r="Z18" s="134"/>
      <c r="AA18" s="38"/>
      <c r="AB18" s="134"/>
      <c r="AC18" s="38"/>
      <c r="AD18" s="134"/>
      <c r="AE18" s="38"/>
      <c r="AF18" s="134"/>
      <c r="AG18" s="38"/>
      <c r="AH18" s="134"/>
      <c r="AI18" s="38"/>
      <c r="AJ18" s="134"/>
      <c r="AK18" s="38"/>
      <c r="AL18" s="134"/>
      <c r="AM18" s="38"/>
      <c r="AN18" s="134"/>
      <c r="AO18" s="38"/>
      <c r="AP18" s="134"/>
      <c r="AQ18" s="38"/>
      <c r="AR18" s="134"/>
      <c r="AS18" s="127" t="str">
        <f t="shared" si="0"/>
        <v/>
      </c>
      <c r="AT18" s="125" t="str">
        <f t="shared" si="1"/>
        <v/>
      </c>
      <c r="AU18" s="125" t="str">
        <f t="shared" si="2"/>
        <v/>
      </c>
      <c r="AV18" s="227"/>
      <c r="AW18" s="227"/>
      <c r="AX18" s="127" t="str">
        <f t="shared" si="3"/>
        <v/>
      </c>
      <c r="AY18" s="125" t="str">
        <f t="shared" si="4"/>
        <v/>
      </c>
      <c r="AZ18" s="125" t="str">
        <f t="shared" si="5"/>
        <v/>
      </c>
      <c r="BA18" s="227"/>
      <c r="BB18" s="227"/>
    </row>
    <row r="19" spans="1:54" s="228" customFormat="1" ht="45" customHeight="1">
      <c r="A19" s="226">
        <f>'MAKLUMAT MURID'!A23</f>
        <v>11</v>
      </c>
      <c r="B19" s="225" t="str">
        <f>IF(VLOOKUP(A19,'MAKLUMAT MURID'!$A$13:$I$52,9,FALSE)="Pendidikan Moral",VLOOKUP(A19,'MAKLUMAT MURID'!$A$13:$I$52,2,FALSE),"")</f>
        <v/>
      </c>
      <c r="C19" s="226" t="str">
        <f>IF(VLOOKUP(A19,'MAKLUMAT MURID'!$A$13:$I$52,9,FALSE)="Pendidikan Moral",VLOOKUP(A19,'MAKLUMAT MURID'!$A$13:$I$52,6,FALSE),"")</f>
        <v/>
      </c>
      <c r="D19" s="226" t="str">
        <f>IF(VLOOKUP(A19,'MAKLUMAT MURID'!$A$13:$I$52,9,FALSE)="Pendidikan Moral",VLOOKUP(A19,'MAKLUMAT MURID'!$A$13:$I$52,5,FALSE),"")</f>
        <v/>
      </c>
      <c r="E19" s="38"/>
      <c r="F19" s="134"/>
      <c r="G19" s="38"/>
      <c r="H19" s="134"/>
      <c r="I19" s="38"/>
      <c r="J19" s="134"/>
      <c r="K19" s="38"/>
      <c r="L19" s="134"/>
      <c r="M19" s="38"/>
      <c r="N19" s="134"/>
      <c r="O19" s="38"/>
      <c r="P19" s="134"/>
      <c r="Q19" s="38"/>
      <c r="R19" s="134"/>
      <c r="S19" s="38"/>
      <c r="T19" s="134"/>
      <c r="U19" s="38"/>
      <c r="V19" s="134"/>
      <c r="W19" s="38"/>
      <c r="X19" s="134"/>
      <c r="Y19" s="38"/>
      <c r="Z19" s="134"/>
      <c r="AA19" s="38"/>
      <c r="AB19" s="134"/>
      <c r="AC19" s="38"/>
      <c r="AD19" s="134"/>
      <c r="AE19" s="38"/>
      <c r="AF19" s="134"/>
      <c r="AG19" s="38"/>
      <c r="AH19" s="134"/>
      <c r="AI19" s="38"/>
      <c r="AJ19" s="134"/>
      <c r="AK19" s="38"/>
      <c r="AL19" s="134"/>
      <c r="AM19" s="38"/>
      <c r="AN19" s="134"/>
      <c r="AO19" s="38"/>
      <c r="AP19" s="134"/>
      <c r="AQ19" s="38"/>
      <c r="AR19" s="134"/>
      <c r="AS19" s="127" t="str">
        <f t="shared" si="0"/>
        <v/>
      </c>
      <c r="AT19" s="125" t="str">
        <f t="shared" si="1"/>
        <v/>
      </c>
      <c r="AU19" s="125" t="str">
        <f t="shared" si="2"/>
        <v/>
      </c>
      <c r="AV19" s="227"/>
      <c r="AW19" s="227"/>
      <c r="AX19" s="127" t="str">
        <f t="shared" si="3"/>
        <v/>
      </c>
      <c r="AY19" s="125" t="str">
        <f t="shared" si="4"/>
        <v/>
      </c>
      <c r="AZ19" s="125" t="str">
        <f t="shared" si="5"/>
        <v/>
      </c>
      <c r="BA19" s="227"/>
      <c r="BB19" s="227"/>
    </row>
    <row r="20" spans="1:54" s="228" customFormat="1" ht="45" customHeight="1">
      <c r="A20" s="226">
        <f>'MAKLUMAT MURID'!A24</f>
        <v>12</v>
      </c>
      <c r="B20" s="225" t="str">
        <f>IF(VLOOKUP(A20,'MAKLUMAT MURID'!$A$13:$I$52,9,FALSE)="Pendidikan Moral",VLOOKUP(A20,'MAKLUMAT MURID'!$A$13:$I$52,2,FALSE),"")</f>
        <v/>
      </c>
      <c r="C20" s="226" t="str">
        <f>IF(VLOOKUP(A20,'MAKLUMAT MURID'!$A$13:$I$52,9,FALSE)="Pendidikan Moral",VLOOKUP(A20,'MAKLUMAT MURID'!$A$13:$I$52,6,FALSE),"")</f>
        <v/>
      </c>
      <c r="D20" s="226" t="str">
        <f>IF(VLOOKUP(A20,'MAKLUMAT MURID'!$A$13:$I$52,9,FALSE)="Pendidikan Moral",VLOOKUP(A20,'MAKLUMAT MURID'!$A$13:$I$52,5,FALSE),"")</f>
        <v/>
      </c>
      <c r="E20" s="38"/>
      <c r="F20" s="134"/>
      <c r="G20" s="38"/>
      <c r="H20" s="134"/>
      <c r="I20" s="38"/>
      <c r="J20" s="134"/>
      <c r="K20" s="38"/>
      <c r="L20" s="134"/>
      <c r="M20" s="38"/>
      <c r="N20" s="134"/>
      <c r="O20" s="38"/>
      <c r="P20" s="134"/>
      <c r="Q20" s="38"/>
      <c r="R20" s="134"/>
      <c r="S20" s="38"/>
      <c r="T20" s="134"/>
      <c r="U20" s="38"/>
      <c r="V20" s="134"/>
      <c r="W20" s="38"/>
      <c r="X20" s="134"/>
      <c r="Y20" s="38"/>
      <c r="Z20" s="134"/>
      <c r="AA20" s="38"/>
      <c r="AB20" s="134"/>
      <c r="AC20" s="38"/>
      <c r="AD20" s="134"/>
      <c r="AE20" s="38"/>
      <c r="AF20" s="134"/>
      <c r="AG20" s="38"/>
      <c r="AH20" s="134"/>
      <c r="AI20" s="38"/>
      <c r="AJ20" s="134"/>
      <c r="AK20" s="38"/>
      <c r="AL20" s="134"/>
      <c r="AM20" s="38"/>
      <c r="AN20" s="134"/>
      <c r="AO20" s="38"/>
      <c r="AP20" s="134"/>
      <c r="AQ20" s="38"/>
      <c r="AR20" s="134"/>
      <c r="AS20" s="127" t="str">
        <f t="shared" si="0"/>
        <v/>
      </c>
      <c r="AT20" s="125" t="str">
        <f t="shared" si="1"/>
        <v/>
      </c>
      <c r="AU20" s="125" t="str">
        <f t="shared" si="2"/>
        <v/>
      </c>
      <c r="AV20" s="227"/>
      <c r="AW20" s="227"/>
      <c r="AX20" s="127" t="str">
        <f t="shared" si="3"/>
        <v/>
      </c>
      <c r="AY20" s="125" t="str">
        <f t="shared" si="4"/>
        <v/>
      </c>
      <c r="AZ20" s="125" t="str">
        <f t="shared" si="5"/>
        <v/>
      </c>
      <c r="BA20" s="227"/>
      <c r="BB20" s="227"/>
    </row>
    <row r="21" spans="1:54" s="228" customFormat="1" ht="45" customHeight="1">
      <c r="A21" s="226">
        <f>'MAKLUMAT MURID'!A25</f>
        <v>13</v>
      </c>
      <c r="B21" s="225" t="str">
        <f>IF(VLOOKUP(A21,'MAKLUMAT MURID'!$A$13:$I$52,9,FALSE)="Pendidikan Moral",VLOOKUP(A21,'MAKLUMAT MURID'!$A$13:$I$52,2,FALSE),"")</f>
        <v/>
      </c>
      <c r="C21" s="226" t="str">
        <f>IF(VLOOKUP(A21,'MAKLUMAT MURID'!$A$13:$I$52,9,FALSE)="Pendidikan Moral",VLOOKUP(A21,'MAKLUMAT MURID'!$A$13:$I$52,6,FALSE),"")</f>
        <v/>
      </c>
      <c r="D21" s="226" t="str">
        <f>IF(VLOOKUP(A21,'MAKLUMAT MURID'!$A$13:$I$52,9,FALSE)="Pendidikan Moral",VLOOKUP(A21,'MAKLUMAT MURID'!$A$13:$I$52,5,FALSE),"")</f>
        <v/>
      </c>
      <c r="E21" s="38"/>
      <c r="F21" s="134"/>
      <c r="G21" s="38"/>
      <c r="H21" s="134"/>
      <c r="I21" s="38"/>
      <c r="J21" s="134"/>
      <c r="K21" s="38"/>
      <c r="L21" s="134"/>
      <c r="M21" s="38"/>
      <c r="N21" s="134"/>
      <c r="O21" s="38"/>
      <c r="P21" s="134"/>
      <c r="Q21" s="38"/>
      <c r="R21" s="134"/>
      <c r="S21" s="38"/>
      <c r="T21" s="134"/>
      <c r="U21" s="38"/>
      <c r="V21" s="134"/>
      <c r="W21" s="38"/>
      <c r="X21" s="134"/>
      <c r="Y21" s="38"/>
      <c r="Z21" s="134"/>
      <c r="AA21" s="38"/>
      <c r="AB21" s="134"/>
      <c r="AC21" s="38"/>
      <c r="AD21" s="134"/>
      <c r="AE21" s="38"/>
      <c r="AF21" s="134"/>
      <c r="AG21" s="38"/>
      <c r="AH21" s="134"/>
      <c r="AI21" s="38"/>
      <c r="AJ21" s="134"/>
      <c r="AK21" s="38"/>
      <c r="AL21" s="134"/>
      <c r="AM21" s="38"/>
      <c r="AN21" s="134"/>
      <c r="AO21" s="38"/>
      <c r="AP21" s="134"/>
      <c r="AQ21" s="38"/>
      <c r="AR21" s="134"/>
      <c r="AS21" s="127" t="str">
        <f t="shared" si="0"/>
        <v/>
      </c>
      <c r="AT21" s="125" t="str">
        <f t="shared" si="1"/>
        <v/>
      </c>
      <c r="AU21" s="125" t="str">
        <f t="shared" si="2"/>
        <v/>
      </c>
      <c r="AV21" s="227"/>
      <c r="AW21" s="227"/>
      <c r="AX21" s="127" t="str">
        <f t="shared" si="3"/>
        <v/>
      </c>
      <c r="AY21" s="125" t="str">
        <f t="shared" si="4"/>
        <v/>
      </c>
      <c r="AZ21" s="125" t="str">
        <f t="shared" si="5"/>
        <v/>
      </c>
      <c r="BA21" s="227"/>
      <c r="BB21" s="227"/>
    </row>
    <row r="22" spans="1:54" s="228" customFormat="1" ht="45" customHeight="1">
      <c r="A22" s="226">
        <f>'MAKLUMAT MURID'!A26</f>
        <v>14</v>
      </c>
      <c r="B22" s="225" t="str">
        <f>IF(VLOOKUP(A22,'MAKLUMAT MURID'!$A$13:$I$52,9,FALSE)="Pendidikan Moral",VLOOKUP(A22,'MAKLUMAT MURID'!$A$13:$I$52,2,FALSE),"")</f>
        <v/>
      </c>
      <c r="C22" s="226" t="str">
        <f>IF(VLOOKUP(A22,'MAKLUMAT MURID'!$A$13:$I$52,9,FALSE)="Pendidikan Moral",VLOOKUP(A22,'MAKLUMAT MURID'!$A$13:$I$52,6,FALSE),"")</f>
        <v/>
      </c>
      <c r="D22" s="226" t="str">
        <f>IF(VLOOKUP(A22,'MAKLUMAT MURID'!$A$13:$I$52,9,FALSE)="Pendidikan Moral",VLOOKUP(A22,'MAKLUMAT MURID'!$A$13:$I$52,5,FALSE),"")</f>
        <v/>
      </c>
      <c r="E22" s="38"/>
      <c r="F22" s="134"/>
      <c r="G22" s="38"/>
      <c r="H22" s="134"/>
      <c r="I22" s="38"/>
      <c r="J22" s="134"/>
      <c r="K22" s="38"/>
      <c r="L22" s="134"/>
      <c r="M22" s="38"/>
      <c r="N22" s="134"/>
      <c r="O22" s="38"/>
      <c r="P22" s="134"/>
      <c r="Q22" s="38"/>
      <c r="R22" s="134"/>
      <c r="S22" s="38"/>
      <c r="T22" s="134"/>
      <c r="U22" s="38"/>
      <c r="V22" s="134"/>
      <c r="W22" s="38"/>
      <c r="X22" s="134"/>
      <c r="Y22" s="38"/>
      <c r="Z22" s="134"/>
      <c r="AA22" s="38"/>
      <c r="AB22" s="134"/>
      <c r="AC22" s="38"/>
      <c r="AD22" s="134"/>
      <c r="AE22" s="38"/>
      <c r="AF22" s="134"/>
      <c r="AG22" s="38"/>
      <c r="AH22" s="134"/>
      <c r="AI22" s="38"/>
      <c r="AJ22" s="134"/>
      <c r="AK22" s="38"/>
      <c r="AL22" s="134"/>
      <c r="AM22" s="38"/>
      <c r="AN22" s="134"/>
      <c r="AO22" s="38"/>
      <c r="AP22" s="134"/>
      <c r="AQ22" s="38"/>
      <c r="AR22" s="134"/>
      <c r="AS22" s="127" t="str">
        <f t="shared" si="0"/>
        <v/>
      </c>
      <c r="AT22" s="125" t="str">
        <f t="shared" si="1"/>
        <v/>
      </c>
      <c r="AU22" s="125" t="str">
        <f t="shared" si="2"/>
        <v/>
      </c>
      <c r="AV22" s="227"/>
      <c r="AW22" s="227"/>
      <c r="AX22" s="127" t="str">
        <f t="shared" si="3"/>
        <v/>
      </c>
      <c r="AY22" s="125" t="str">
        <f t="shared" si="4"/>
        <v/>
      </c>
      <c r="AZ22" s="125" t="str">
        <f t="shared" si="5"/>
        <v/>
      </c>
      <c r="BA22" s="227"/>
      <c r="BB22" s="227"/>
    </row>
    <row r="23" spans="1:54" s="228" customFormat="1" ht="45" customHeight="1">
      <c r="A23" s="226">
        <f>'MAKLUMAT MURID'!A27</f>
        <v>15</v>
      </c>
      <c r="B23" s="225" t="str">
        <f>IF(VLOOKUP(A23,'MAKLUMAT MURID'!$A$13:$I$52,9,FALSE)="Pendidikan Moral",VLOOKUP(A23,'MAKLUMAT MURID'!$A$13:$I$52,2,FALSE),"")</f>
        <v/>
      </c>
      <c r="C23" s="226" t="str">
        <f>IF(VLOOKUP(A23,'MAKLUMAT MURID'!$A$13:$I$52,9,FALSE)="Pendidikan Moral",VLOOKUP(A23,'MAKLUMAT MURID'!$A$13:$I$52,6,FALSE),"")</f>
        <v/>
      </c>
      <c r="D23" s="226" t="str">
        <f>IF(VLOOKUP(A23,'MAKLUMAT MURID'!$A$13:$I$52,9,FALSE)="Pendidikan Moral",VLOOKUP(A23,'MAKLUMAT MURID'!$A$13:$I$52,5,FALSE),"")</f>
        <v/>
      </c>
      <c r="E23" s="38"/>
      <c r="F23" s="134"/>
      <c r="G23" s="38"/>
      <c r="H23" s="134"/>
      <c r="I23" s="38"/>
      <c r="J23" s="134"/>
      <c r="K23" s="38"/>
      <c r="L23" s="134"/>
      <c r="M23" s="38"/>
      <c r="N23" s="134"/>
      <c r="O23" s="38"/>
      <c r="P23" s="134"/>
      <c r="Q23" s="38"/>
      <c r="R23" s="134"/>
      <c r="S23" s="38"/>
      <c r="T23" s="134"/>
      <c r="U23" s="38"/>
      <c r="V23" s="134"/>
      <c r="W23" s="38"/>
      <c r="X23" s="134"/>
      <c r="Y23" s="38"/>
      <c r="Z23" s="134"/>
      <c r="AA23" s="38"/>
      <c r="AB23" s="134"/>
      <c r="AC23" s="38"/>
      <c r="AD23" s="134"/>
      <c r="AE23" s="38"/>
      <c r="AF23" s="134"/>
      <c r="AG23" s="38"/>
      <c r="AH23" s="134"/>
      <c r="AI23" s="38"/>
      <c r="AJ23" s="134"/>
      <c r="AK23" s="38"/>
      <c r="AL23" s="134"/>
      <c r="AM23" s="38"/>
      <c r="AN23" s="134"/>
      <c r="AO23" s="38"/>
      <c r="AP23" s="134"/>
      <c r="AQ23" s="38"/>
      <c r="AR23" s="134"/>
      <c r="AS23" s="127" t="str">
        <f t="shared" si="0"/>
        <v/>
      </c>
      <c r="AT23" s="125" t="str">
        <f t="shared" si="1"/>
        <v/>
      </c>
      <c r="AU23" s="125" t="str">
        <f t="shared" si="2"/>
        <v/>
      </c>
      <c r="AV23" s="227"/>
      <c r="AW23" s="227"/>
      <c r="AX23" s="127" t="str">
        <f t="shared" si="3"/>
        <v/>
      </c>
      <c r="AY23" s="125" t="str">
        <f t="shared" si="4"/>
        <v/>
      </c>
      <c r="AZ23" s="125" t="str">
        <f t="shared" si="5"/>
        <v/>
      </c>
      <c r="BA23" s="227"/>
      <c r="BB23" s="227"/>
    </row>
    <row r="24" spans="1:54" s="228" customFormat="1" ht="45" customHeight="1">
      <c r="A24" s="226">
        <f>'MAKLUMAT MURID'!A28</f>
        <v>16</v>
      </c>
      <c r="B24" s="225" t="str">
        <f>IF(VLOOKUP(A24,'MAKLUMAT MURID'!$A$13:$I$52,9,FALSE)="Pendidikan Moral",VLOOKUP(A24,'MAKLUMAT MURID'!$A$13:$I$52,2,FALSE),"")</f>
        <v/>
      </c>
      <c r="C24" s="226" t="str">
        <f>IF(VLOOKUP(A24,'MAKLUMAT MURID'!$A$13:$I$52,9,FALSE)="Pendidikan Moral",VLOOKUP(A24,'MAKLUMAT MURID'!$A$13:$I$52,6,FALSE),"")</f>
        <v/>
      </c>
      <c r="D24" s="226" t="str">
        <f>IF(VLOOKUP(A24,'MAKLUMAT MURID'!$A$13:$I$52,9,FALSE)="Pendidikan Moral",VLOOKUP(A24,'MAKLUMAT MURID'!$A$13:$I$52,5,FALSE),"")</f>
        <v/>
      </c>
      <c r="E24" s="38"/>
      <c r="F24" s="134"/>
      <c r="G24" s="38"/>
      <c r="H24" s="134"/>
      <c r="I24" s="38"/>
      <c r="J24" s="134"/>
      <c r="K24" s="38"/>
      <c r="L24" s="134"/>
      <c r="M24" s="38"/>
      <c r="N24" s="134"/>
      <c r="O24" s="38"/>
      <c r="P24" s="134"/>
      <c r="Q24" s="38"/>
      <c r="R24" s="134"/>
      <c r="S24" s="38"/>
      <c r="T24" s="134"/>
      <c r="U24" s="38"/>
      <c r="V24" s="134"/>
      <c r="W24" s="38"/>
      <c r="X24" s="134"/>
      <c r="Y24" s="38"/>
      <c r="Z24" s="134"/>
      <c r="AA24" s="38"/>
      <c r="AB24" s="134"/>
      <c r="AC24" s="38"/>
      <c r="AD24" s="134"/>
      <c r="AE24" s="38"/>
      <c r="AF24" s="134"/>
      <c r="AG24" s="38"/>
      <c r="AH24" s="134"/>
      <c r="AI24" s="38"/>
      <c r="AJ24" s="134"/>
      <c r="AK24" s="38"/>
      <c r="AL24" s="134"/>
      <c r="AM24" s="38"/>
      <c r="AN24" s="134"/>
      <c r="AO24" s="38"/>
      <c r="AP24" s="134"/>
      <c r="AQ24" s="38"/>
      <c r="AR24" s="134"/>
      <c r="AS24" s="127" t="str">
        <f t="shared" si="0"/>
        <v/>
      </c>
      <c r="AT24" s="125" t="str">
        <f t="shared" si="1"/>
        <v/>
      </c>
      <c r="AU24" s="125" t="str">
        <f t="shared" si="2"/>
        <v/>
      </c>
      <c r="AV24" s="227"/>
      <c r="AW24" s="227"/>
      <c r="AX24" s="127" t="str">
        <f t="shared" si="3"/>
        <v/>
      </c>
      <c r="AY24" s="125" t="str">
        <f t="shared" si="4"/>
        <v/>
      </c>
      <c r="AZ24" s="125" t="str">
        <f t="shared" si="5"/>
        <v/>
      </c>
      <c r="BA24" s="227"/>
      <c r="BB24" s="227"/>
    </row>
    <row r="25" spans="1:54" s="228" customFormat="1" ht="45" customHeight="1">
      <c r="A25" s="226">
        <f>'MAKLUMAT MURID'!A29</f>
        <v>17</v>
      </c>
      <c r="B25" s="225" t="str">
        <f>IF(VLOOKUP(A25,'MAKLUMAT MURID'!$A$13:$I$52,9,FALSE)="Pendidikan Moral",VLOOKUP(A25,'MAKLUMAT MURID'!$A$13:$I$52,2,FALSE),"")</f>
        <v/>
      </c>
      <c r="C25" s="226" t="str">
        <f>IF(VLOOKUP(A25,'MAKLUMAT MURID'!$A$13:$I$52,9,FALSE)="Pendidikan Moral",VLOOKUP(A25,'MAKLUMAT MURID'!$A$13:$I$52,6,FALSE),"")</f>
        <v/>
      </c>
      <c r="D25" s="226" t="str">
        <f>IF(VLOOKUP(A25,'MAKLUMAT MURID'!$A$13:$I$52,9,FALSE)="Pendidikan Moral",VLOOKUP(A25,'MAKLUMAT MURID'!$A$13:$I$52,5,FALSE),"")</f>
        <v/>
      </c>
      <c r="E25" s="38"/>
      <c r="F25" s="134"/>
      <c r="G25" s="38"/>
      <c r="H25" s="134"/>
      <c r="I25" s="38"/>
      <c r="J25" s="134"/>
      <c r="K25" s="38"/>
      <c r="L25" s="134"/>
      <c r="M25" s="38"/>
      <c r="N25" s="134"/>
      <c r="O25" s="38"/>
      <c r="P25" s="134"/>
      <c r="Q25" s="38"/>
      <c r="R25" s="134"/>
      <c r="S25" s="38"/>
      <c r="T25" s="134"/>
      <c r="U25" s="38"/>
      <c r="V25" s="134"/>
      <c r="W25" s="38"/>
      <c r="X25" s="134"/>
      <c r="Y25" s="38"/>
      <c r="Z25" s="134"/>
      <c r="AA25" s="38"/>
      <c r="AB25" s="134"/>
      <c r="AC25" s="38"/>
      <c r="AD25" s="134"/>
      <c r="AE25" s="38"/>
      <c r="AF25" s="134"/>
      <c r="AG25" s="38"/>
      <c r="AH25" s="134"/>
      <c r="AI25" s="38"/>
      <c r="AJ25" s="134"/>
      <c r="AK25" s="38"/>
      <c r="AL25" s="134"/>
      <c r="AM25" s="38"/>
      <c r="AN25" s="134"/>
      <c r="AO25" s="38"/>
      <c r="AP25" s="134"/>
      <c r="AQ25" s="38"/>
      <c r="AR25" s="134"/>
      <c r="AS25" s="127" t="str">
        <f t="shared" si="0"/>
        <v/>
      </c>
      <c r="AT25" s="125" t="str">
        <f t="shared" si="1"/>
        <v/>
      </c>
      <c r="AU25" s="125" t="str">
        <f t="shared" si="2"/>
        <v/>
      </c>
      <c r="AV25" s="227"/>
      <c r="AW25" s="227"/>
      <c r="AX25" s="127" t="str">
        <f t="shared" si="3"/>
        <v/>
      </c>
      <c r="AY25" s="125" t="str">
        <f t="shared" si="4"/>
        <v/>
      </c>
      <c r="AZ25" s="125" t="str">
        <f t="shared" si="5"/>
        <v/>
      </c>
      <c r="BA25" s="227"/>
      <c r="BB25" s="227"/>
    </row>
    <row r="26" spans="1:54" s="228" customFormat="1" ht="45" customHeight="1">
      <c r="A26" s="226">
        <f>'MAKLUMAT MURID'!A30</f>
        <v>18</v>
      </c>
      <c r="B26" s="225" t="str">
        <f>IF(VLOOKUP(A26,'MAKLUMAT MURID'!$A$13:$I$52,9,FALSE)="Pendidikan Moral",VLOOKUP(A26,'MAKLUMAT MURID'!$A$13:$I$52,2,FALSE),"")</f>
        <v/>
      </c>
      <c r="C26" s="226" t="str">
        <f>IF(VLOOKUP(A26,'MAKLUMAT MURID'!$A$13:$I$52,9,FALSE)="Pendidikan Moral",VLOOKUP(A26,'MAKLUMAT MURID'!$A$13:$I$52,6,FALSE),"")</f>
        <v/>
      </c>
      <c r="D26" s="226" t="str">
        <f>IF(VLOOKUP(A26,'MAKLUMAT MURID'!$A$13:$I$52,9,FALSE)="Pendidikan Moral",VLOOKUP(A26,'MAKLUMAT MURID'!$A$13:$I$52,5,FALSE),"")</f>
        <v/>
      </c>
      <c r="E26" s="38"/>
      <c r="F26" s="134"/>
      <c r="G26" s="38"/>
      <c r="H26" s="134"/>
      <c r="I26" s="38"/>
      <c r="J26" s="134"/>
      <c r="K26" s="38"/>
      <c r="L26" s="134"/>
      <c r="M26" s="38"/>
      <c r="N26" s="134"/>
      <c r="O26" s="38"/>
      <c r="P26" s="134"/>
      <c r="Q26" s="38"/>
      <c r="R26" s="134"/>
      <c r="S26" s="38"/>
      <c r="T26" s="134"/>
      <c r="U26" s="38"/>
      <c r="V26" s="134"/>
      <c r="W26" s="38"/>
      <c r="X26" s="134"/>
      <c r="Y26" s="38"/>
      <c r="Z26" s="134"/>
      <c r="AA26" s="38"/>
      <c r="AB26" s="134"/>
      <c r="AC26" s="38"/>
      <c r="AD26" s="134"/>
      <c r="AE26" s="38"/>
      <c r="AF26" s="134"/>
      <c r="AG26" s="38"/>
      <c r="AH26" s="134"/>
      <c r="AI26" s="38"/>
      <c r="AJ26" s="134"/>
      <c r="AK26" s="38"/>
      <c r="AL26" s="134"/>
      <c r="AM26" s="38"/>
      <c r="AN26" s="134"/>
      <c r="AO26" s="38"/>
      <c r="AP26" s="134"/>
      <c r="AQ26" s="38"/>
      <c r="AR26" s="134"/>
      <c r="AS26" s="127" t="str">
        <f t="shared" si="0"/>
        <v/>
      </c>
      <c r="AT26" s="125" t="str">
        <f t="shared" si="1"/>
        <v/>
      </c>
      <c r="AU26" s="125" t="str">
        <f t="shared" si="2"/>
        <v/>
      </c>
      <c r="AV26" s="227"/>
      <c r="AW26" s="227"/>
      <c r="AX26" s="127" t="str">
        <f t="shared" si="3"/>
        <v/>
      </c>
      <c r="AY26" s="125" t="str">
        <f t="shared" si="4"/>
        <v/>
      </c>
      <c r="AZ26" s="125" t="str">
        <f t="shared" si="5"/>
        <v/>
      </c>
      <c r="BA26" s="227"/>
      <c r="BB26" s="227"/>
    </row>
    <row r="27" spans="1:54" s="228" customFormat="1" ht="45" customHeight="1">
      <c r="A27" s="226">
        <f>'MAKLUMAT MURID'!A31</f>
        <v>19</v>
      </c>
      <c r="B27" s="225" t="str">
        <f>IF(VLOOKUP(A27,'MAKLUMAT MURID'!$A$13:$I$52,9,FALSE)="Pendidikan Moral",VLOOKUP(A27,'MAKLUMAT MURID'!$A$13:$I$52,2,FALSE),"")</f>
        <v/>
      </c>
      <c r="C27" s="226" t="str">
        <f>IF(VLOOKUP(A27,'MAKLUMAT MURID'!$A$13:$I$52,9,FALSE)="Pendidikan Moral",VLOOKUP(A27,'MAKLUMAT MURID'!$A$13:$I$52,6,FALSE),"")</f>
        <v/>
      </c>
      <c r="D27" s="226" t="str">
        <f>IF(VLOOKUP(A27,'MAKLUMAT MURID'!$A$13:$I$52,9,FALSE)="Pendidikan Moral",VLOOKUP(A27,'MAKLUMAT MURID'!$A$13:$I$52,5,FALSE),"")</f>
        <v/>
      </c>
      <c r="E27" s="38"/>
      <c r="F27" s="134"/>
      <c r="G27" s="38"/>
      <c r="H27" s="134"/>
      <c r="I27" s="38"/>
      <c r="J27" s="134"/>
      <c r="K27" s="38"/>
      <c r="L27" s="134"/>
      <c r="M27" s="38"/>
      <c r="N27" s="134"/>
      <c r="O27" s="38"/>
      <c r="P27" s="134"/>
      <c r="Q27" s="38"/>
      <c r="R27" s="134"/>
      <c r="S27" s="38"/>
      <c r="T27" s="134"/>
      <c r="U27" s="38"/>
      <c r="V27" s="134"/>
      <c r="W27" s="38"/>
      <c r="X27" s="134"/>
      <c r="Y27" s="38"/>
      <c r="Z27" s="134"/>
      <c r="AA27" s="38"/>
      <c r="AB27" s="134"/>
      <c r="AC27" s="38"/>
      <c r="AD27" s="134"/>
      <c r="AE27" s="38"/>
      <c r="AF27" s="134"/>
      <c r="AG27" s="38"/>
      <c r="AH27" s="134"/>
      <c r="AI27" s="38"/>
      <c r="AJ27" s="134"/>
      <c r="AK27" s="38"/>
      <c r="AL27" s="134"/>
      <c r="AM27" s="38"/>
      <c r="AN27" s="134"/>
      <c r="AO27" s="38"/>
      <c r="AP27" s="134"/>
      <c r="AQ27" s="38"/>
      <c r="AR27" s="134"/>
      <c r="AS27" s="127" t="str">
        <f t="shared" si="0"/>
        <v/>
      </c>
      <c r="AT27" s="125" t="str">
        <f t="shared" si="1"/>
        <v/>
      </c>
      <c r="AU27" s="125" t="str">
        <f t="shared" si="2"/>
        <v/>
      </c>
      <c r="AV27" s="227"/>
      <c r="AW27" s="227"/>
      <c r="AX27" s="127" t="str">
        <f t="shared" si="3"/>
        <v/>
      </c>
      <c r="AY27" s="125" t="str">
        <f t="shared" si="4"/>
        <v/>
      </c>
      <c r="AZ27" s="125" t="str">
        <f t="shared" si="5"/>
        <v/>
      </c>
      <c r="BA27" s="227"/>
      <c r="BB27" s="227"/>
    </row>
    <row r="28" spans="1:54" s="228" customFormat="1" ht="45" customHeight="1">
      <c r="A28" s="226">
        <f>'MAKLUMAT MURID'!A32</f>
        <v>20</v>
      </c>
      <c r="B28" s="225" t="str">
        <f>IF(VLOOKUP(A28,'MAKLUMAT MURID'!$A$13:$I$52,9,FALSE)="Pendidikan Moral",VLOOKUP(A28,'MAKLUMAT MURID'!$A$13:$I$52,2,FALSE),"")</f>
        <v/>
      </c>
      <c r="C28" s="226" t="str">
        <f>IF(VLOOKUP(A28,'MAKLUMAT MURID'!$A$13:$I$52,9,FALSE)="Pendidikan Moral",VLOOKUP(A28,'MAKLUMAT MURID'!$A$13:$I$52,6,FALSE),"")</f>
        <v/>
      </c>
      <c r="D28" s="226" t="str">
        <f>IF(VLOOKUP(A28,'MAKLUMAT MURID'!$A$13:$I$52,9,FALSE)="Pendidikan Moral",VLOOKUP(A28,'MAKLUMAT MURID'!$A$13:$I$52,5,FALSE),"")</f>
        <v/>
      </c>
      <c r="E28" s="38"/>
      <c r="F28" s="134"/>
      <c r="G28" s="38"/>
      <c r="H28" s="134"/>
      <c r="I28" s="38"/>
      <c r="J28" s="134"/>
      <c r="K28" s="38"/>
      <c r="L28" s="134"/>
      <c r="M28" s="38"/>
      <c r="N28" s="134"/>
      <c r="O28" s="38"/>
      <c r="P28" s="134"/>
      <c r="Q28" s="38"/>
      <c r="R28" s="134"/>
      <c r="S28" s="38"/>
      <c r="T28" s="134"/>
      <c r="U28" s="38"/>
      <c r="V28" s="134"/>
      <c r="W28" s="38"/>
      <c r="X28" s="134"/>
      <c r="Y28" s="38"/>
      <c r="Z28" s="134"/>
      <c r="AA28" s="38"/>
      <c r="AB28" s="134"/>
      <c r="AC28" s="38"/>
      <c r="AD28" s="134"/>
      <c r="AE28" s="38"/>
      <c r="AF28" s="134"/>
      <c r="AG28" s="38"/>
      <c r="AH28" s="134"/>
      <c r="AI28" s="38"/>
      <c r="AJ28" s="134"/>
      <c r="AK28" s="38"/>
      <c r="AL28" s="134"/>
      <c r="AM28" s="38"/>
      <c r="AN28" s="134"/>
      <c r="AO28" s="38"/>
      <c r="AP28" s="134"/>
      <c r="AQ28" s="38"/>
      <c r="AR28" s="134"/>
      <c r="AS28" s="127" t="str">
        <f t="shared" si="0"/>
        <v/>
      </c>
      <c r="AT28" s="125" t="str">
        <f t="shared" si="1"/>
        <v/>
      </c>
      <c r="AU28" s="125" t="str">
        <f t="shared" si="2"/>
        <v/>
      </c>
      <c r="AV28" s="227"/>
      <c r="AW28" s="227"/>
      <c r="AX28" s="127" t="str">
        <f t="shared" si="3"/>
        <v/>
      </c>
      <c r="AY28" s="125" t="str">
        <f t="shared" si="4"/>
        <v/>
      </c>
      <c r="AZ28" s="125" t="str">
        <f t="shared" si="5"/>
        <v/>
      </c>
      <c r="BA28" s="227"/>
      <c r="BB28" s="227"/>
    </row>
    <row r="29" spans="1:54" s="228" customFormat="1" ht="45" customHeight="1">
      <c r="A29" s="226">
        <f>'MAKLUMAT MURID'!A33</f>
        <v>21</v>
      </c>
      <c r="B29" s="225" t="str">
        <f>IF(VLOOKUP(A29,'MAKLUMAT MURID'!$A$13:$I$52,9,FALSE)="Pendidikan Moral",VLOOKUP(A29,'MAKLUMAT MURID'!$A$13:$I$52,2,FALSE),"")</f>
        <v/>
      </c>
      <c r="C29" s="226" t="str">
        <f>IF(VLOOKUP(A29,'MAKLUMAT MURID'!$A$13:$I$52,9,FALSE)="Pendidikan Moral",VLOOKUP(A29,'MAKLUMAT MURID'!$A$13:$I$52,6,FALSE),"")</f>
        <v/>
      </c>
      <c r="D29" s="226" t="str">
        <f>IF(VLOOKUP(A29,'MAKLUMAT MURID'!$A$13:$I$52,9,FALSE)="Pendidikan Moral",VLOOKUP(A29,'MAKLUMAT MURID'!$A$13:$I$52,5,FALSE),"")</f>
        <v/>
      </c>
      <c r="E29" s="38"/>
      <c r="F29" s="134"/>
      <c r="G29" s="38"/>
      <c r="H29" s="134"/>
      <c r="I29" s="38"/>
      <c r="J29" s="134"/>
      <c r="K29" s="38"/>
      <c r="L29" s="134"/>
      <c r="M29" s="38"/>
      <c r="N29" s="134"/>
      <c r="O29" s="38"/>
      <c r="P29" s="134"/>
      <c r="Q29" s="38"/>
      <c r="R29" s="134"/>
      <c r="S29" s="38"/>
      <c r="T29" s="134"/>
      <c r="U29" s="38"/>
      <c r="V29" s="134"/>
      <c r="W29" s="38"/>
      <c r="X29" s="134"/>
      <c r="Y29" s="38"/>
      <c r="Z29" s="134"/>
      <c r="AA29" s="38"/>
      <c r="AB29" s="134"/>
      <c r="AC29" s="38"/>
      <c r="AD29" s="134"/>
      <c r="AE29" s="38"/>
      <c r="AF29" s="134"/>
      <c r="AG29" s="38"/>
      <c r="AH29" s="134"/>
      <c r="AI29" s="38"/>
      <c r="AJ29" s="134"/>
      <c r="AK29" s="38"/>
      <c r="AL29" s="134"/>
      <c r="AM29" s="38"/>
      <c r="AN29" s="134"/>
      <c r="AO29" s="38"/>
      <c r="AP29" s="134"/>
      <c r="AQ29" s="38"/>
      <c r="AR29" s="134"/>
      <c r="AS29" s="127" t="str">
        <f t="shared" si="0"/>
        <v/>
      </c>
      <c r="AT29" s="125" t="str">
        <f t="shared" si="1"/>
        <v/>
      </c>
      <c r="AU29" s="125" t="str">
        <f t="shared" si="2"/>
        <v/>
      </c>
      <c r="AV29" s="227"/>
      <c r="AW29" s="227"/>
      <c r="AX29" s="127" t="str">
        <f t="shared" si="3"/>
        <v/>
      </c>
      <c r="AY29" s="125" t="str">
        <f t="shared" si="4"/>
        <v/>
      </c>
      <c r="AZ29" s="125" t="str">
        <f t="shared" si="5"/>
        <v/>
      </c>
      <c r="BA29" s="227"/>
      <c r="BB29" s="227"/>
    </row>
    <row r="30" spans="1:54" s="228" customFormat="1" ht="45" customHeight="1">
      <c r="A30" s="226">
        <f>'MAKLUMAT MURID'!A34</f>
        <v>22</v>
      </c>
      <c r="B30" s="225" t="str">
        <f>IF(VLOOKUP(A30,'MAKLUMAT MURID'!$A$13:$I$52,9,FALSE)="Pendidikan Moral",VLOOKUP(A30,'MAKLUMAT MURID'!$A$13:$I$52,2,FALSE),"")</f>
        <v/>
      </c>
      <c r="C30" s="226" t="str">
        <f>IF(VLOOKUP(A30,'MAKLUMAT MURID'!$A$13:$I$52,9,FALSE)="Pendidikan Moral",VLOOKUP(A30,'MAKLUMAT MURID'!$A$13:$I$52,6,FALSE),"")</f>
        <v/>
      </c>
      <c r="D30" s="226" t="str">
        <f>IF(VLOOKUP(A30,'MAKLUMAT MURID'!$A$13:$I$52,9,FALSE)="Pendidikan Moral",VLOOKUP(A30,'MAKLUMAT MURID'!$A$13:$I$52,5,FALSE),"")</f>
        <v/>
      </c>
      <c r="E30" s="38"/>
      <c r="F30" s="134"/>
      <c r="G30" s="38"/>
      <c r="H30" s="134"/>
      <c r="I30" s="38"/>
      <c r="J30" s="134"/>
      <c r="K30" s="38"/>
      <c r="L30" s="134"/>
      <c r="M30" s="38"/>
      <c r="N30" s="134"/>
      <c r="O30" s="38"/>
      <c r="P30" s="134"/>
      <c r="Q30" s="38"/>
      <c r="R30" s="134"/>
      <c r="S30" s="38"/>
      <c r="T30" s="134"/>
      <c r="U30" s="38"/>
      <c r="V30" s="134"/>
      <c r="W30" s="38"/>
      <c r="X30" s="134"/>
      <c r="Y30" s="38"/>
      <c r="Z30" s="134"/>
      <c r="AA30" s="38"/>
      <c r="AB30" s="134"/>
      <c r="AC30" s="38"/>
      <c r="AD30" s="134"/>
      <c r="AE30" s="38"/>
      <c r="AF30" s="134"/>
      <c r="AG30" s="38"/>
      <c r="AH30" s="134"/>
      <c r="AI30" s="38"/>
      <c r="AJ30" s="134"/>
      <c r="AK30" s="38"/>
      <c r="AL30" s="134"/>
      <c r="AM30" s="38"/>
      <c r="AN30" s="134"/>
      <c r="AO30" s="38"/>
      <c r="AP30" s="134"/>
      <c r="AQ30" s="38"/>
      <c r="AR30" s="134"/>
      <c r="AS30" s="127" t="str">
        <f t="shared" si="0"/>
        <v/>
      </c>
      <c r="AT30" s="125" t="str">
        <f t="shared" si="1"/>
        <v/>
      </c>
      <c r="AU30" s="125" t="str">
        <f t="shared" si="2"/>
        <v/>
      </c>
      <c r="AV30" s="227"/>
      <c r="AW30" s="227"/>
      <c r="AX30" s="127" t="str">
        <f t="shared" si="3"/>
        <v/>
      </c>
      <c r="AY30" s="125" t="str">
        <f t="shared" si="4"/>
        <v/>
      </c>
      <c r="AZ30" s="125" t="str">
        <f t="shared" si="5"/>
        <v/>
      </c>
      <c r="BA30" s="227"/>
      <c r="BB30" s="227"/>
    </row>
    <row r="31" spans="1:54" s="228" customFormat="1" ht="45" customHeight="1">
      <c r="A31" s="226">
        <f>'MAKLUMAT MURID'!A35</f>
        <v>23</v>
      </c>
      <c r="B31" s="225" t="str">
        <f>IF(VLOOKUP(A31,'MAKLUMAT MURID'!$A$13:$I$52,9,FALSE)="Pendidikan Moral",VLOOKUP(A31,'MAKLUMAT MURID'!$A$13:$I$52,2,FALSE),"")</f>
        <v/>
      </c>
      <c r="C31" s="226" t="str">
        <f>IF(VLOOKUP(A31,'MAKLUMAT MURID'!$A$13:$I$52,9,FALSE)="Pendidikan Moral",VLOOKUP(A31,'MAKLUMAT MURID'!$A$13:$I$52,6,FALSE),"")</f>
        <v/>
      </c>
      <c r="D31" s="226" t="str">
        <f>IF(VLOOKUP(A31,'MAKLUMAT MURID'!$A$13:$I$52,9,FALSE)="Pendidikan Moral",VLOOKUP(A31,'MAKLUMAT MURID'!$A$13:$I$52,5,FALSE),"")</f>
        <v/>
      </c>
      <c r="E31" s="38"/>
      <c r="F31" s="134"/>
      <c r="G31" s="38"/>
      <c r="H31" s="134"/>
      <c r="I31" s="38"/>
      <c r="J31" s="134"/>
      <c r="K31" s="38"/>
      <c r="L31" s="134"/>
      <c r="M31" s="38"/>
      <c r="N31" s="134"/>
      <c r="O31" s="38"/>
      <c r="P31" s="134"/>
      <c r="Q31" s="38"/>
      <c r="R31" s="134"/>
      <c r="S31" s="38"/>
      <c r="T31" s="134"/>
      <c r="U31" s="38"/>
      <c r="V31" s="134"/>
      <c r="W31" s="38"/>
      <c r="X31" s="134"/>
      <c r="Y31" s="38"/>
      <c r="Z31" s="134"/>
      <c r="AA31" s="38"/>
      <c r="AB31" s="134"/>
      <c r="AC31" s="38"/>
      <c r="AD31" s="134"/>
      <c r="AE31" s="38"/>
      <c r="AF31" s="134"/>
      <c r="AG31" s="38"/>
      <c r="AH31" s="134"/>
      <c r="AI31" s="38"/>
      <c r="AJ31" s="134"/>
      <c r="AK31" s="38"/>
      <c r="AL31" s="134"/>
      <c r="AM31" s="38"/>
      <c r="AN31" s="134"/>
      <c r="AO31" s="38"/>
      <c r="AP31" s="134"/>
      <c r="AQ31" s="38"/>
      <c r="AR31" s="134"/>
      <c r="AS31" s="127" t="str">
        <f t="shared" si="0"/>
        <v/>
      </c>
      <c r="AT31" s="125" t="str">
        <f t="shared" si="1"/>
        <v/>
      </c>
      <c r="AU31" s="125" t="str">
        <f t="shared" si="2"/>
        <v/>
      </c>
      <c r="AV31" s="227"/>
      <c r="AW31" s="227"/>
      <c r="AX31" s="127" t="str">
        <f t="shared" si="3"/>
        <v/>
      </c>
      <c r="AY31" s="125" t="str">
        <f t="shared" si="4"/>
        <v/>
      </c>
      <c r="AZ31" s="125" t="str">
        <f t="shared" si="5"/>
        <v/>
      </c>
      <c r="BA31" s="227"/>
      <c r="BB31" s="227"/>
    </row>
    <row r="32" spans="1:54" s="228" customFormat="1" ht="45" customHeight="1">
      <c r="A32" s="226">
        <f>'MAKLUMAT MURID'!A36</f>
        <v>24</v>
      </c>
      <c r="B32" s="225" t="str">
        <f>IF(VLOOKUP(A32,'MAKLUMAT MURID'!$A$13:$I$52,9,FALSE)="Pendidikan Moral",VLOOKUP(A32,'MAKLUMAT MURID'!$A$13:$I$52,2,FALSE),"")</f>
        <v/>
      </c>
      <c r="C32" s="226" t="str">
        <f>IF(VLOOKUP(A32,'MAKLUMAT MURID'!$A$13:$I$52,9,FALSE)="Pendidikan Moral",VLOOKUP(A32,'MAKLUMAT MURID'!$A$13:$I$52,6,FALSE),"")</f>
        <v/>
      </c>
      <c r="D32" s="226" t="str">
        <f>IF(VLOOKUP(A32,'MAKLUMAT MURID'!$A$13:$I$52,9,FALSE)="Pendidikan Moral",VLOOKUP(A32,'MAKLUMAT MURID'!$A$13:$I$52,5,FALSE),"")</f>
        <v/>
      </c>
      <c r="E32" s="38"/>
      <c r="F32" s="134"/>
      <c r="G32" s="38"/>
      <c r="H32" s="134"/>
      <c r="I32" s="38"/>
      <c r="J32" s="134"/>
      <c r="K32" s="38"/>
      <c r="L32" s="134"/>
      <c r="M32" s="38"/>
      <c r="N32" s="134"/>
      <c r="O32" s="38"/>
      <c r="P32" s="134"/>
      <c r="Q32" s="38"/>
      <c r="R32" s="134"/>
      <c r="S32" s="38"/>
      <c r="T32" s="134"/>
      <c r="U32" s="38"/>
      <c r="V32" s="134"/>
      <c r="W32" s="38"/>
      <c r="X32" s="134"/>
      <c r="Y32" s="38"/>
      <c r="Z32" s="134"/>
      <c r="AA32" s="38"/>
      <c r="AB32" s="134"/>
      <c r="AC32" s="38"/>
      <c r="AD32" s="134"/>
      <c r="AE32" s="38"/>
      <c r="AF32" s="134"/>
      <c r="AG32" s="38"/>
      <c r="AH32" s="134"/>
      <c r="AI32" s="38"/>
      <c r="AJ32" s="134"/>
      <c r="AK32" s="38"/>
      <c r="AL32" s="134"/>
      <c r="AM32" s="38"/>
      <c r="AN32" s="134"/>
      <c r="AO32" s="38"/>
      <c r="AP32" s="134"/>
      <c r="AQ32" s="38"/>
      <c r="AR32" s="134"/>
      <c r="AS32" s="127" t="str">
        <f t="shared" si="0"/>
        <v/>
      </c>
      <c r="AT32" s="125" t="str">
        <f t="shared" si="1"/>
        <v/>
      </c>
      <c r="AU32" s="125" t="str">
        <f t="shared" si="2"/>
        <v/>
      </c>
      <c r="AV32" s="227"/>
      <c r="AW32" s="227"/>
      <c r="AX32" s="127" t="str">
        <f t="shared" si="3"/>
        <v/>
      </c>
      <c r="AY32" s="125" t="str">
        <f t="shared" si="4"/>
        <v/>
      </c>
      <c r="AZ32" s="125" t="str">
        <f t="shared" si="5"/>
        <v/>
      </c>
      <c r="BA32" s="227"/>
      <c r="BB32" s="227"/>
    </row>
    <row r="33" spans="1:54" s="228" customFormat="1" ht="45" customHeight="1">
      <c r="A33" s="226">
        <f>'MAKLUMAT MURID'!A37</f>
        <v>25</v>
      </c>
      <c r="B33" s="225" t="str">
        <f>IF(VLOOKUP(A33,'MAKLUMAT MURID'!$A$13:$I$52,9,FALSE)="Pendidikan Moral",VLOOKUP(A33,'MAKLUMAT MURID'!$A$13:$I$52,2,FALSE),"")</f>
        <v/>
      </c>
      <c r="C33" s="226" t="str">
        <f>IF(VLOOKUP(A33,'MAKLUMAT MURID'!$A$13:$I$52,9,FALSE)="Pendidikan Moral",VLOOKUP(A33,'MAKLUMAT MURID'!$A$13:$I$52,6,FALSE),"")</f>
        <v/>
      </c>
      <c r="D33" s="226" t="str">
        <f>IF(VLOOKUP(A33,'MAKLUMAT MURID'!$A$13:$I$52,9,FALSE)="Pendidikan Moral",VLOOKUP(A33,'MAKLUMAT MURID'!$A$13:$I$52,5,FALSE),"")</f>
        <v/>
      </c>
      <c r="E33" s="38"/>
      <c r="F33" s="134"/>
      <c r="G33" s="38"/>
      <c r="H33" s="134"/>
      <c r="I33" s="38"/>
      <c r="J33" s="134"/>
      <c r="K33" s="38"/>
      <c r="L33" s="134"/>
      <c r="M33" s="38"/>
      <c r="N33" s="134"/>
      <c r="O33" s="38"/>
      <c r="P33" s="134"/>
      <c r="Q33" s="38"/>
      <c r="R33" s="134"/>
      <c r="S33" s="38"/>
      <c r="T33" s="134"/>
      <c r="U33" s="38"/>
      <c r="V33" s="134"/>
      <c r="W33" s="38"/>
      <c r="X33" s="134"/>
      <c r="Y33" s="38"/>
      <c r="Z33" s="134"/>
      <c r="AA33" s="38"/>
      <c r="AB33" s="134"/>
      <c r="AC33" s="38"/>
      <c r="AD33" s="134"/>
      <c r="AE33" s="38"/>
      <c r="AF33" s="134"/>
      <c r="AG33" s="38"/>
      <c r="AH33" s="134"/>
      <c r="AI33" s="38"/>
      <c r="AJ33" s="134"/>
      <c r="AK33" s="38"/>
      <c r="AL33" s="134"/>
      <c r="AM33" s="38"/>
      <c r="AN33" s="134"/>
      <c r="AO33" s="38"/>
      <c r="AP33" s="134"/>
      <c r="AQ33" s="38"/>
      <c r="AR33" s="134"/>
      <c r="AS33" s="127" t="str">
        <f t="shared" si="0"/>
        <v/>
      </c>
      <c r="AT33" s="125" t="str">
        <f t="shared" si="1"/>
        <v/>
      </c>
      <c r="AU33" s="125" t="str">
        <f t="shared" si="2"/>
        <v/>
      </c>
      <c r="AV33" s="227"/>
      <c r="AW33" s="227"/>
      <c r="AX33" s="127" t="str">
        <f t="shared" si="3"/>
        <v/>
      </c>
      <c r="AY33" s="125" t="str">
        <f t="shared" si="4"/>
        <v/>
      </c>
      <c r="AZ33" s="125" t="str">
        <f t="shared" si="5"/>
        <v/>
      </c>
      <c r="BA33" s="227"/>
      <c r="BB33" s="227"/>
    </row>
    <row r="34" spans="1:54" s="228" customFormat="1" ht="45" customHeight="1">
      <c r="A34" s="226">
        <f>'MAKLUMAT MURID'!A38</f>
        <v>26</v>
      </c>
      <c r="B34" s="225" t="str">
        <f>IF(VLOOKUP(A34,'MAKLUMAT MURID'!$A$13:$I$52,9,FALSE)="Pendidikan Moral",VLOOKUP(A34,'MAKLUMAT MURID'!$A$13:$I$52,2,FALSE),"")</f>
        <v/>
      </c>
      <c r="C34" s="226" t="str">
        <f>IF(VLOOKUP(A34,'MAKLUMAT MURID'!$A$13:$I$52,9,FALSE)="Pendidikan Moral",VLOOKUP(A34,'MAKLUMAT MURID'!$A$13:$I$52,6,FALSE),"")</f>
        <v/>
      </c>
      <c r="D34" s="226" t="str">
        <f>IF(VLOOKUP(A34,'MAKLUMAT MURID'!$A$13:$I$52,9,FALSE)="Pendidikan Moral",VLOOKUP(A34,'MAKLUMAT MURID'!$A$13:$I$52,5,FALSE),"")</f>
        <v/>
      </c>
      <c r="E34" s="38"/>
      <c r="F34" s="134"/>
      <c r="G34" s="38"/>
      <c r="H34" s="134"/>
      <c r="I34" s="38"/>
      <c r="J34" s="134"/>
      <c r="K34" s="38"/>
      <c r="L34" s="134"/>
      <c r="M34" s="38"/>
      <c r="N34" s="134"/>
      <c r="O34" s="38"/>
      <c r="P34" s="134"/>
      <c r="Q34" s="38"/>
      <c r="R34" s="134"/>
      <c r="S34" s="38"/>
      <c r="T34" s="134"/>
      <c r="U34" s="38"/>
      <c r="V34" s="134"/>
      <c r="W34" s="38"/>
      <c r="X34" s="134"/>
      <c r="Y34" s="38"/>
      <c r="Z34" s="134"/>
      <c r="AA34" s="38"/>
      <c r="AB34" s="134"/>
      <c r="AC34" s="38"/>
      <c r="AD34" s="134"/>
      <c r="AE34" s="38"/>
      <c r="AF34" s="134"/>
      <c r="AG34" s="38"/>
      <c r="AH34" s="134"/>
      <c r="AI34" s="38"/>
      <c r="AJ34" s="134"/>
      <c r="AK34" s="38"/>
      <c r="AL34" s="134"/>
      <c r="AM34" s="38"/>
      <c r="AN34" s="134"/>
      <c r="AO34" s="38"/>
      <c r="AP34" s="134"/>
      <c r="AQ34" s="38"/>
      <c r="AR34" s="134"/>
      <c r="AS34" s="127" t="str">
        <f t="shared" si="0"/>
        <v/>
      </c>
      <c r="AT34" s="125" t="str">
        <f t="shared" si="1"/>
        <v/>
      </c>
      <c r="AU34" s="125" t="str">
        <f t="shared" si="2"/>
        <v/>
      </c>
      <c r="AV34" s="227"/>
      <c r="AW34" s="227"/>
      <c r="AX34" s="127" t="str">
        <f t="shared" si="3"/>
        <v/>
      </c>
      <c r="AY34" s="125" t="str">
        <f t="shared" si="4"/>
        <v/>
      </c>
      <c r="AZ34" s="125" t="str">
        <f t="shared" si="5"/>
        <v/>
      </c>
      <c r="BA34" s="227"/>
      <c r="BB34" s="227"/>
    </row>
    <row r="35" spans="1:54" s="228" customFormat="1" ht="45" customHeight="1">
      <c r="A35" s="226">
        <f>'MAKLUMAT MURID'!A39</f>
        <v>27</v>
      </c>
      <c r="B35" s="225" t="str">
        <f>IF(VLOOKUP(A35,'MAKLUMAT MURID'!$A$13:$I$52,9,FALSE)="Pendidikan Moral",VLOOKUP(A35,'MAKLUMAT MURID'!$A$13:$I$52,2,FALSE),"")</f>
        <v/>
      </c>
      <c r="C35" s="226" t="str">
        <f>IF(VLOOKUP(A35,'MAKLUMAT MURID'!$A$13:$I$52,9,FALSE)="Pendidikan Moral",VLOOKUP(A35,'MAKLUMAT MURID'!$A$13:$I$52,6,FALSE),"")</f>
        <v/>
      </c>
      <c r="D35" s="226" t="str">
        <f>IF(VLOOKUP(A35,'MAKLUMAT MURID'!$A$13:$I$52,9,FALSE)="Pendidikan Moral",VLOOKUP(A35,'MAKLUMAT MURID'!$A$13:$I$52,5,FALSE),"")</f>
        <v/>
      </c>
      <c r="E35" s="38"/>
      <c r="F35" s="134"/>
      <c r="G35" s="38"/>
      <c r="H35" s="134"/>
      <c r="I35" s="38"/>
      <c r="J35" s="134"/>
      <c r="K35" s="38"/>
      <c r="L35" s="134"/>
      <c r="M35" s="38"/>
      <c r="N35" s="134"/>
      <c r="O35" s="38"/>
      <c r="P35" s="134"/>
      <c r="Q35" s="38"/>
      <c r="R35" s="134"/>
      <c r="S35" s="38"/>
      <c r="T35" s="134"/>
      <c r="U35" s="38"/>
      <c r="V35" s="134"/>
      <c r="W35" s="38"/>
      <c r="X35" s="134"/>
      <c r="Y35" s="38"/>
      <c r="Z35" s="134"/>
      <c r="AA35" s="38"/>
      <c r="AB35" s="134"/>
      <c r="AC35" s="38"/>
      <c r="AD35" s="134"/>
      <c r="AE35" s="38"/>
      <c r="AF35" s="134"/>
      <c r="AG35" s="38"/>
      <c r="AH35" s="134"/>
      <c r="AI35" s="38"/>
      <c r="AJ35" s="134"/>
      <c r="AK35" s="38"/>
      <c r="AL35" s="134"/>
      <c r="AM35" s="38"/>
      <c r="AN35" s="134"/>
      <c r="AO35" s="38"/>
      <c r="AP35" s="134"/>
      <c r="AQ35" s="38"/>
      <c r="AR35" s="134"/>
      <c r="AS35" s="127" t="str">
        <f t="shared" si="0"/>
        <v/>
      </c>
      <c r="AT35" s="125" t="str">
        <f t="shared" si="1"/>
        <v/>
      </c>
      <c r="AU35" s="125" t="str">
        <f t="shared" si="2"/>
        <v/>
      </c>
      <c r="AV35" s="227"/>
      <c r="AW35" s="227"/>
      <c r="AX35" s="127" t="str">
        <f t="shared" si="3"/>
        <v/>
      </c>
      <c r="AY35" s="125" t="str">
        <f t="shared" si="4"/>
        <v/>
      </c>
      <c r="AZ35" s="125" t="str">
        <f t="shared" si="5"/>
        <v/>
      </c>
      <c r="BA35" s="227"/>
      <c r="BB35" s="227"/>
    </row>
    <row r="36" spans="1:54" s="228" customFormat="1" ht="45" customHeight="1">
      <c r="A36" s="226">
        <f>'MAKLUMAT MURID'!A40</f>
        <v>28</v>
      </c>
      <c r="B36" s="225" t="str">
        <f>IF(VLOOKUP(A36,'MAKLUMAT MURID'!$A$13:$I$52,9,FALSE)="Pendidikan Moral",VLOOKUP(A36,'MAKLUMAT MURID'!$A$13:$I$52,2,FALSE),"")</f>
        <v/>
      </c>
      <c r="C36" s="226" t="str">
        <f>IF(VLOOKUP(A36,'MAKLUMAT MURID'!$A$13:$I$52,9,FALSE)="Pendidikan Moral",VLOOKUP(A36,'MAKLUMAT MURID'!$A$13:$I$52,6,FALSE),"")</f>
        <v/>
      </c>
      <c r="D36" s="226" t="str">
        <f>IF(VLOOKUP(A36,'MAKLUMAT MURID'!$A$13:$I$52,9,FALSE)="Pendidikan Moral",VLOOKUP(A36,'MAKLUMAT MURID'!$A$13:$I$52,5,FALSE),"")</f>
        <v/>
      </c>
      <c r="E36" s="38"/>
      <c r="F36" s="134"/>
      <c r="G36" s="38"/>
      <c r="H36" s="134"/>
      <c r="I36" s="38"/>
      <c r="J36" s="134"/>
      <c r="K36" s="38"/>
      <c r="L36" s="134"/>
      <c r="M36" s="38"/>
      <c r="N36" s="134"/>
      <c r="O36" s="38"/>
      <c r="P36" s="134"/>
      <c r="Q36" s="38"/>
      <c r="R36" s="134"/>
      <c r="S36" s="38"/>
      <c r="T36" s="134"/>
      <c r="U36" s="38"/>
      <c r="V36" s="134"/>
      <c r="W36" s="38"/>
      <c r="X36" s="134"/>
      <c r="Y36" s="38"/>
      <c r="Z36" s="134"/>
      <c r="AA36" s="38"/>
      <c r="AB36" s="134"/>
      <c r="AC36" s="38"/>
      <c r="AD36" s="134"/>
      <c r="AE36" s="38"/>
      <c r="AF36" s="134"/>
      <c r="AG36" s="38"/>
      <c r="AH36" s="134"/>
      <c r="AI36" s="38"/>
      <c r="AJ36" s="134"/>
      <c r="AK36" s="38"/>
      <c r="AL36" s="134"/>
      <c r="AM36" s="38"/>
      <c r="AN36" s="134"/>
      <c r="AO36" s="38"/>
      <c r="AP36" s="134"/>
      <c r="AQ36" s="38"/>
      <c r="AR36" s="134"/>
      <c r="AS36" s="127" t="str">
        <f t="shared" si="0"/>
        <v/>
      </c>
      <c r="AT36" s="125" t="str">
        <f t="shared" si="1"/>
        <v/>
      </c>
      <c r="AU36" s="125" t="str">
        <f t="shared" si="2"/>
        <v/>
      </c>
      <c r="AV36" s="227"/>
      <c r="AW36" s="227"/>
      <c r="AX36" s="127" t="str">
        <f t="shared" si="3"/>
        <v/>
      </c>
      <c r="AY36" s="125" t="str">
        <f t="shared" si="4"/>
        <v/>
      </c>
      <c r="AZ36" s="125" t="str">
        <f t="shared" si="5"/>
        <v/>
      </c>
      <c r="BA36" s="227"/>
      <c r="BB36" s="227"/>
    </row>
    <row r="37" spans="1:54" s="228" customFormat="1" ht="45" customHeight="1">
      <c r="A37" s="226">
        <f>'MAKLUMAT MURID'!A41</f>
        <v>29</v>
      </c>
      <c r="B37" s="225" t="str">
        <f>IF(VLOOKUP(A37,'MAKLUMAT MURID'!$A$13:$I$52,9,FALSE)="Pendidikan Moral",VLOOKUP(A37,'MAKLUMAT MURID'!$A$13:$I$52,2,FALSE),"")</f>
        <v/>
      </c>
      <c r="C37" s="226" t="str">
        <f>IF(VLOOKUP(A37,'MAKLUMAT MURID'!$A$13:$I$52,9,FALSE)="Pendidikan Moral",VLOOKUP(A37,'MAKLUMAT MURID'!$A$13:$I$52,6,FALSE),"")</f>
        <v/>
      </c>
      <c r="D37" s="226" t="str">
        <f>IF(VLOOKUP(A37,'MAKLUMAT MURID'!$A$13:$I$52,9,FALSE)="Pendidikan Moral",VLOOKUP(A37,'MAKLUMAT MURID'!$A$13:$I$52,5,FALSE),"")</f>
        <v/>
      </c>
      <c r="E37" s="38"/>
      <c r="F37" s="134"/>
      <c r="G37" s="38"/>
      <c r="H37" s="134"/>
      <c r="I37" s="38"/>
      <c r="J37" s="134"/>
      <c r="K37" s="38"/>
      <c r="L37" s="134"/>
      <c r="M37" s="38"/>
      <c r="N37" s="134"/>
      <c r="O37" s="38"/>
      <c r="P37" s="134"/>
      <c r="Q37" s="38"/>
      <c r="R37" s="134"/>
      <c r="S37" s="38"/>
      <c r="T37" s="134"/>
      <c r="U37" s="38"/>
      <c r="V37" s="134"/>
      <c r="W37" s="38"/>
      <c r="X37" s="134"/>
      <c r="Y37" s="38"/>
      <c r="Z37" s="134"/>
      <c r="AA37" s="38"/>
      <c r="AB37" s="134"/>
      <c r="AC37" s="38"/>
      <c r="AD37" s="134"/>
      <c r="AE37" s="38"/>
      <c r="AF37" s="134"/>
      <c r="AG37" s="38"/>
      <c r="AH37" s="134"/>
      <c r="AI37" s="38"/>
      <c r="AJ37" s="134"/>
      <c r="AK37" s="38"/>
      <c r="AL37" s="134"/>
      <c r="AM37" s="38"/>
      <c r="AN37" s="134"/>
      <c r="AO37" s="38"/>
      <c r="AP37" s="134"/>
      <c r="AQ37" s="38"/>
      <c r="AR37" s="134"/>
      <c r="AS37" s="127" t="str">
        <f t="shared" si="0"/>
        <v/>
      </c>
      <c r="AT37" s="125" t="str">
        <f t="shared" si="1"/>
        <v/>
      </c>
      <c r="AU37" s="125" t="str">
        <f t="shared" si="2"/>
        <v/>
      </c>
      <c r="AV37" s="227"/>
      <c r="AW37" s="227"/>
      <c r="AX37" s="127" t="str">
        <f t="shared" si="3"/>
        <v/>
      </c>
      <c r="AY37" s="125" t="str">
        <f t="shared" si="4"/>
        <v/>
      </c>
      <c r="AZ37" s="125" t="str">
        <f t="shared" si="5"/>
        <v/>
      </c>
      <c r="BA37" s="227"/>
      <c r="BB37" s="227"/>
    </row>
    <row r="38" spans="1:54" s="228" customFormat="1" ht="45" customHeight="1">
      <c r="A38" s="226">
        <f>'MAKLUMAT MURID'!A42</f>
        <v>30</v>
      </c>
      <c r="B38" s="225" t="str">
        <f>IF(VLOOKUP(A38,'MAKLUMAT MURID'!$A$13:$I$52,9,FALSE)="Pendidikan Moral",VLOOKUP(A38,'MAKLUMAT MURID'!$A$13:$I$52,2,FALSE),"")</f>
        <v/>
      </c>
      <c r="C38" s="226" t="str">
        <f>IF(VLOOKUP(A38,'MAKLUMAT MURID'!$A$13:$I$52,9,FALSE)="Pendidikan Moral",VLOOKUP(A38,'MAKLUMAT MURID'!$A$13:$I$52,6,FALSE),"")</f>
        <v/>
      </c>
      <c r="D38" s="226" t="str">
        <f>IF(VLOOKUP(A38,'MAKLUMAT MURID'!$A$13:$I$52,9,FALSE)="Pendidikan Moral",VLOOKUP(A38,'MAKLUMAT MURID'!$A$13:$I$52,5,FALSE),"")</f>
        <v/>
      </c>
      <c r="E38" s="38"/>
      <c r="F38" s="134"/>
      <c r="G38" s="38"/>
      <c r="H38" s="134"/>
      <c r="I38" s="38"/>
      <c r="J38" s="134"/>
      <c r="K38" s="38"/>
      <c r="L38" s="134"/>
      <c r="M38" s="38"/>
      <c r="N38" s="134"/>
      <c r="O38" s="38"/>
      <c r="P38" s="134"/>
      <c r="Q38" s="38"/>
      <c r="R38" s="134"/>
      <c r="S38" s="38"/>
      <c r="T38" s="134"/>
      <c r="U38" s="38"/>
      <c r="V38" s="134"/>
      <c r="W38" s="38"/>
      <c r="X38" s="134"/>
      <c r="Y38" s="38"/>
      <c r="Z38" s="134"/>
      <c r="AA38" s="38"/>
      <c r="AB38" s="134"/>
      <c r="AC38" s="38"/>
      <c r="AD38" s="134"/>
      <c r="AE38" s="38"/>
      <c r="AF38" s="134"/>
      <c r="AG38" s="38"/>
      <c r="AH38" s="134"/>
      <c r="AI38" s="38"/>
      <c r="AJ38" s="134"/>
      <c r="AK38" s="38"/>
      <c r="AL38" s="134"/>
      <c r="AM38" s="38"/>
      <c r="AN38" s="134"/>
      <c r="AO38" s="38"/>
      <c r="AP38" s="134"/>
      <c r="AQ38" s="38"/>
      <c r="AR38" s="134"/>
      <c r="AS38" s="127" t="str">
        <f t="shared" si="0"/>
        <v/>
      </c>
      <c r="AT38" s="125" t="str">
        <f t="shared" si="1"/>
        <v/>
      </c>
      <c r="AU38" s="125"/>
      <c r="AV38" s="227"/>
      <c r="AW38" s="227"/>
      <c r="AX38" s="127" t="str">
        <f t="shared" si="3"/>
        <v/>
      </c>
      <c r="AY38" s="125" t="str">
        <f t="shared" si="4"/>
        <v/>
      </c>
      <c r="AZ38" s="125" t="str">
        <f t="shared" si="5"/>
        <v/>
      </c>
      <c r="BA38" s="227"/>
      <c r="BB38" s="227"/>
    </row>
    <row r="39" spans="1:54" s="228" customFormat="1" ht="45" customHeight="1">
      <c r="A39" s="226">
        <f>'MAKLUMAT MURID'!A43</f>
        <v>31</v>
      </c>
      <c r="B39" s="225" t="str">
        <f>IF(VLOOKUP(A39,'MAKLUMAT MURID'!$A$13:$I$52,9,FALSE)="Pendidikan Moral",VLOOKUP(A39,'MAKLUMAT MURID'!$A$13:$I$52,2,FALSE),"")</f>
        <v/>
      </c>
      <c r="C39" s="226" t="str">
        <f>IF(VLOOKUP(A39,'MAKLUMAT MURID'!$A$13:$I$52,9,FALSE)="Pendidikan Moral",VLOOKUP(A39,'MAKLUMAT MURID'!$A$13:$I$52,6,FALSE),"")</f>
        <v/>
      </c>
      <c r="D39" s="226" t="str">
        <f>IF(VLOOKUP(A39,'MAKLUMAT MURID'!$A$13:$I$52,9,FALSE)="Pendidikan Moral",VLOOKUP(A39,'MAKLUMAT MURID'!$A$13:$I$52,5,FALSE),"")</f>
        <v/>
      </c>
      <c r="E39" s="38"/>
      <c r="F39" s="134"/>
      <c r="G39" s="38"/>
      <c r="H39" s="134"/>
      <c r="I39" s="38"/>
      <c r="J39" s="134"/>
      <c r="K39" s="38"/>
      <c r="L39" s="134"/>
      <c r="M39" s="38"/>
      <c r="N39" s="134"/>
      <c r="O39" s="38"/>
      <c r="P39" s="134"/>
      <c r="Q39" s="38"/>
      <c r="R39" s="134"/>
      <c r="S39" s="38"/>
      <c r="T39" s="134"/>
      <c r="U39" s="38"/>
      <c r="V39" s="134"/>
      <c r="W39" s="38"/>
      <c r="X39" s="134"/>
      <c r="Y39" s="38"/>
      <c r="Z39" s="134"/>
      <c r="AA39" s="38"/>
      <c r="AB39" s="134"/>
      <c r="AC39" s="38"/>
      <c r="AD39" s="134"/>
      <c r="AE39" s="38"/>
      <c r="AF39" s="134"/>
      <c r="AG39" s="38"/>
      <c r="AH39" s="134"/>
      <c r="AI39" s="38"/>
      <c r="AJ39" s="134"/>
      <c r="AK39" s="38"/>
      <c r="AL39" s="134"/>
      <c r="AM39" s="38"/>
      <c r="AN39" s="134"/>
      <c r="AO39" s="38"/>
      <c r="AP39" s="134"/>
      <c r="AQ39" s="38"/>
      <c r="AR39" s="134"/>
      <c r="AS39" s="127" t="str">
        <f t="shared" si="0"/>
        <v/>
      </c>
      <c r="AT39" s="125" t="str">
        <f t="shared" si="1"/>
        <v/>
      </c>
      <c r="AU39" s="125" t="str">
        <f t="shared" si="2"/>
        <v/>
      </c>
      <c r="AV39" s="227"/>
      <c r="AW39" s="227"/>
      <c r="AX39" s="127" t="str">
        <f t="shared" si="3"/>
        <v/>
      </c>
      <c r="AY39" s="125" t="str">
        <f t="shared" si="4"/>
        <v/>
      </c>
      <c r="AZ39" s="125" t="str">
        <f t="shared" si="5"/>
        <v/>
      </c>
      <c r="BA39" s="227"/>
      <c r="BB39" s="227"/>
    </row>
    <row r="40" spans="1:54" s="228" customFormat="1" ht="45" customHeight="1">
      <c r="A40" s="226">
        <f>'MAKLUMAT MURID'!A44</f>
        <v>32</v>
      </c>
      <c r="B40" s="225" t="str">
        <f>IF(VLOOKUP(A40,'MAKLUMAT MURID'!$A$13:$I$52,9,FALSE)="Pendidikan Moral",VLOOKUP(A40,'MAKLUMAT MURID'!$A$13:$I$52,2,FALSE),"")</f>
        <v/>
      </c>
      <c r="C40" s="226" t="str">
        <f>IF(VLOOKUP(A40,'MAKLUMAT MURID'!$A$13:$I$52,9,FALSE)="Pendidikan Moral",VLOOKUP(A40,'MAKLUMAT MURID'!$A$13:$I$52,6,FALSE),"")</f>
        <v/>
      </c>
      <c r="D40" s="226" t="str">
        <f>IF(VLOOKUP(A40,'MAKLUMAT MURID'!$A$13:$I$52,9,FALSE)="Pendidikan Moral",VLOOKUP(A40,'MAKLUMAT MURID'!$A$13:$I$52,5,FALSE),"")</f>
        <v/>
      </c>
      <c r="E40" s="38"/>
      <c r="F40" s="134"/>
      <c r="G40" s="38"/>
      <c r="H40" s="134"/>
      <c r="I40" s="38"/>
      <c r="J40" s="134"/>
      <c r="K40" s="38"/>
      <c r="L40" s="134"/>
      <c r="M40" s="38"/>
      <c r="N40" s="134"/>
      <c r="O40" s="38"/>
      <c r="P40" s="134"/>
      <c r="Q40" s="38"/>
      <c r="R40" s="134"/>
      <c r="S40" s="38"/>
      <c r="T40" s="134"/>
      <c r="U40" s="38"/>
      <c r="V40" s="134"/>
      <c r="W40" s="38"/>
      <c r="X40" s="134"/>
      <c r="Y40" s="38"/>
      <c r="Z40" s="134"/>
      <c r="AA40" s="38"/>
      <c r="AB40" s="134"/>
      <c r="AC40" s="38"/>
      <c r="AD40" s="134"/>
      <c r="AE40" s="38"/>
      <c r="AF40" s="134"/>
      <c r="AG40" s="38"/>
      <c r="AH40" s="134"/>
      <c r="AI40" s="38"/>
      <c r="AJ40" s="134"/>
      <c r="AK40" s="38"/>
      <c r="AL40" s="134"/>
      <c r="AM40" s="38"/>
      <c r="AN40" s="134"/>
      <c r="AO40" s="38"/>
      <c r="AP40" s="134"/>
      <c r="AQ40" s="38"/>
      <c r="AR40" s="134"/>
      <c r="AS40" s="127" t="str">
        <f t="shared" si="0"/>
        <v/>
      </c>
      <c r="AT40" s="125" t="str">
        <f t="shared" si="1"/>
        <v/>
      </c>
      <c r="AU40" s="125" t="str">
        <f t="shared" si="2"/>
        <v/>
      </c>
      <c r="AV40" s="227"/>
      <c r="AW40" s="227"/>
      <c r="AX40" s="127" t="str">
        <f t="shared" si="3"/>
        <v/>
      </c>
      <c r="AY40" s="125" t="str">
        <f t="shared" si="4"/>
        <v/>
      </c>
      <c r="AZ40" s="125" t="str">
        <f t="shared" si="5"/>
        <v/>
      </c>
      <c r="BA40" s="227"/>
      <c r="BB40" s="227"/>
    </row>
    <row r="41" spans="1:54" s="228" customFormat="1" ht="45" customHeight="1">
      <c r="A41" s="226">
        <f>'MAKLUMAT MURID'!A45</f>
        <v>33</v>
      </c>
      <c r="B41" s="225" t="str">
        <f>IF(VLOOKUP(A41,'MAKLUMAT MURID'!$A$13:$I$52,9,FALSE)="Pendidikan Moral",VLOOKUP(A41,'MAKLUMAT MURID'!$A$13:$I$52,2,FALSE),"")</f>
        <v/>
      </c>
      <c r="C41" s="226" t="str">
        <f>IF(VLOOKUP(A41,'MAKLUMAT MURID'!$A$13:$I$52,9,FALSE)="Pendidikan Moral",VLOOKUP(A41,'MAKLUMAT MURID'!$A$13:$I$52,6,FALSE),"")</f>
        <v/>
      </c>
      <c r="D41" s="226" t="str">
        <f>IF(VLOOKUP(A41,'MAKLUMAT MURID'!$A$13:$I$52,9,FALSE)="Pendidikan Moral",VLOOKUP(A41,'MAKLUMAT MURID'!$A$13:$I$52,5,FALSE),"")</f>
        <v/>
      </c>
      <c r="E41" s="38"/>
      <c r="F41" s="134"/>
      <c r="G41" s="38"/>
      <c r="H41" s="134"/>
      <c r="I41" s="38"/>
      <c r="J41" s="134"/>
      <c r="K41" s="38"/>
      <c r="L41" s="134"/>
      <c r="M41" s="38"/>
      <c r="N41" s="134"/>
      <c r="O41" s="38"/>
      <c r="P41" s="134"/>
      <c r="Q41" s="38"/>
      <c r="R41" s="134"/>
      <c r="S41" s="38"/>
      <c r="T41" s="134"/>
      <c r="U41" s="38"/>
      <c r="V41" s="134"/>
      <c r="W41" s="38"/>
      <c r="X41" s="134"/>
      <c r="Y41" s="38"/>
      <c r="Z41" s="134"/>
      <c r="AA41" s="38"/>
      <c r="AB41" s="134"/>
      <c r="AC41" s="38"/>
      <c r="AD41" s="134"/>
      <c r="AE41" s="38"/>
      <c r="AF41" s="134"/>
      <c r="AG41" s="38"/>
      <c r="AH41" s="134"/>
      <c r="AI41" s="38"/>
      <c r="AJ41" s="134"/>
      <c r="AK41" s="38"/>
      <c r="AL41" s="134"/>
      <c r="AM41" s="38"/>
      <c r="AN41" s="134"/>
      <c r="AO41" s="38"/>
      <c r="AP41" s="134"/>
      <c r="AQ41" s="38"/>
      <c r="AR41" s="134"/>
      <c r="AS41" s="127" t="str">
        <f t="shared" si="0"/>
        <v/>
      </c>
      <c r="AT41" s="125" t="str">
        <f t="shared" si="1"/>
        <v/>
      </c>
      <c r="AU41" s="125" t="str">
        <f t="shared" si="2"/>
        <v/>
      </c>
      <c r="AV41" s="227"/>
      <c r="AW41" s="227"/>
      <c r="AX41" s="127" t="str">
        <f t="shared" si="3"/>
        <v/>
      </c>
      <c r="AY41" s="125" t="str">
        <f t="shared" si="4"/>
        <v/>
      </c>
      <c r="AZ41" s="125" t="str">
        <f t="shared" si="5"/>
        <v/>
      </c>
      <c r="BA41" s="227"/>
      <c r="BB41" s="227"/>
    </row>
    <row r="42" spans="1:54" s="228" customFormat="1" ht="45" customHeight="1">
      <c r="A42" s="226">
        <f>'MAKLUMAT MURID'!A46</f>
        <v>34</v>
      </c>
      <c r="B42" s="225" t="str">
        <f>IF(VLOOKUP(A42,'MAKLUMAT MURID'!$A$13:$I$52,9,FALSE)="Pendidikan Moral",VLOOKUP(A42,'MAKLUMAT MURID'!$A$13:$I$52,2,FALSE),"")</f>
        <v/>
      </c>
      <c r="C42" s="226" t="str">
        <f>IF(VLOOKUP(A42,'MAKLUMAT MURID'!$A$13:$I$52,9,FALSE)="Pendidikan Moral",VLOOKUP(A42,'MAKLUMAT MURID'!$A$13:$I$52,6,FALSE),"")</f>
        <v/>
      </c>
      <c r="D42" s="226" t="str">
        <f>IF(VLOOKUP(A42,'MAKLUMAT MURID'!$A$13:$I$52,9,FALSE)="Pendidikan Moral",VLOOKUP(A42,'MAKLUMAT MURID'!$A$13:$I$52,5,FALSE),"")</f>
        <v/>
      </c>
      <c r="E42" s="38"/>
      <c r="F42" s="134"/>
      <c r="G42" s="38"/>
      <c r="H42" s="134"/>
      <c r="I42" s="38"/>
      <c r="J42" s="134"/>
      <c r="K42" s="38"/>
      <c r="L42" s="134"/>
      <c r="M42" s="38"/>
      <c r="N42" s="134"/>
      <c r="O42" s="38"/>
      <c r="P42" s="134"/>
      <c r="Q42" s="38"/>
      <c r="R42" s="134"/>
      <c r="S42" s="38"/>
      <c r="T42" s="134"/>
      <c r="U42" s="38"/>
      <c r="V42" s="134"/>
      <c r="W42" s="38"/>
      <c r="X42" s="134"/>
      <c r="Y42" s="38"/>
      <c r="Z42" s="134"/>
      <c r="AA42" s="38"/>
      <c r="AB42" s="134"/>
      <c r="AC42" s="38"/>
      <c r="AD42" s="134"/>
      <c r="AE42" s="38"/>
      <c r="AF42" s="134"/>
      <c r="AG42" s="38"/>
      <c r="AH42" s="134"/>
      <c r="AI42" s="38"/>
      <c r="AJ42" s="134"/>
      <c r="AK42" s="38"/>
      <c r="AL42" s="134"/>
      <c r="AM42" s="38"/>
      <c r="AN42" s="134"/>
      <c r="AO42" s="38"/>
      <c r="AP42" s="134"/>
      <c r="AQ42" s="38"/>
      <c r="AR42" s="134"/>
      <c r="AS42" s="127" t="str">
        <f t="shared" si="0"/>
        <v/>
      </c>
      <c r="AT42" s="125" t="str">
        <f t="shared" si="1"/>
        <v/>
      </c>
      <c r="AU42" s="125" t="str">
        <f t="shared" si="2"/>
        <v/>
      </c>
      <c r="AV42" s="227"/>
      <c r="AW42" s="227"/>
      <c r="AX42" s="127" t="str">
        <f t="shared" si="3"/>
        <v/>
      </c>
      <c r="AY42" s="125" t="str">
        <f t="shared" si="4"/>
        <v/>
      </c>
      <c r="AZ42" s="125" t="str">
        <f t="shared" si="5"/>
        <v/>
      </c>
      <c r="BA42" s="227"/>
      <c r="BB42" s="227"/>
    </row>
    <row r="43" spans="1:54" s="228" customFormat="1" ht="45" customHeight="1">
      <c r="A43" s="226">
        <f>'MAKLUMAT MURID'!A47</f>
        <v>35</v>
      </c>
      <c r="B43" s="225" t="str">
        <f>IF(VLOOKUP(A43,'MAKLUMAT MURID'!$A$13:$I$52,9,FALSE)="Pendidikan Moral",VLOOKUP(A43,'MAKLUMAT MURID'!$A$13:$I$52,2,FALSE),"")</f>
        <v/>
      </c>
      <c r="C43" s="226" t="str">
        <f>IF(VLOOKUP(A43,'MAKLUMAT MURID'!$A$13:$I$52,9,FALSE)="Pendidikan Moral",VLOOKUP(A43,'MAKLUMAT MURID'!$A$13:$I$52,6,FALSE),"")</f>
        <v/>
      </c>
      <c r="D43" s="226" t="str">
        <f>IF(VLOOKUP(A43,'MAKLUMAT MURID'!$A$13:$I$52,9,FALSE)="Pendidikan Moral",VLOOKUP(A43,'MAKLUMAT MURID'!$A$13:$I$52,5,FALSE),"")</f>
        <v/>
      </c>
      <c r="E43" s="38"/>
      <c r="F43" s="134"/>
      <c r="G43" s="38"/>
      <c r="H43" s="134"/>
      <c r="I43" s="38"/>
      <c r="J43" s="134"/>
      <c r="K43" s="38"/>
      <c r="L43" s="134"/>
      <c r="M43" s="38"/>
      <c r="N43" s="134"/>
      <c r="O43" s="38"/>
      <c r="P43" s="134"/>
      <c r="Q43" s="38"/>
      <c r="R43" s="134"/>
      <c r="S43" s="38"/>
      <c r="T43" s="134"/>
      <c r="U43" s="38"/>
      <c r="V43" s="134"/>
      <c r="W43" s="38"/>
      <c r="X43" s="134"/>
      <c r="Y43" s="38"/>
      <c r="Z43" s="134"/>
      <c r="AA43" s="38"/>
      <c r="AB43" s="134"/>
      <c r="AC43" s="38"/>
      <c r="AD43" s="134"/>
      <c r="AE43" s="38"/>
      <c r="AF43" s="134"/>
      <c r="AG43" s="38"/>
      <c r="AH43" s="134"/>
      <c r="AI43" s="38"/>
      <c r="AJ43" s="134"/>
      <c r="AK43" s="38"/>
      <c r="AL43" s="134"/>
      <c r="AM43" s="38"/>
      <c r="AN43" s="134"/>
      <c r="AO43" s="38"/>
      <c r="AP43" s="134"/>
      <c r="AQ43" s="38"/>
      <c r="AR43" s="134"/>
      <c r="AS43" s="127" t="str">
        <f t="shared" si="0"/>
        <v/>
      </c>
      <c r="AT43" s="125" t="str">
        <f t="shared" si="1"/>
        <v/>
      </c>
      <c r="AU43" s="125" t="str">
        <f t="shared" si="2"/>
        <v/>
      </c>
      <c r="AV43" s="227"/>
      <c r="AW43" s="227"/>
      <c r="AX43" s="127" t="str">
        <f t="shared" si="3"/>
        <v/>
      </c>
      <c r="AY43" s="125" t="str">
        <f t="shared" si="4"/>
        <v/>
      </c>
      <c r="AZ43" s="125" t="str">
        <f t="shared" si="5"/>
        <v/>
      </c>
      <c r="BA43" s="227"/>
      <c r="BB43" s="227"/>
    </row>
    <row r="44" spans="1:54" s="228" customFormat="1" ht="45" customHeight="1">
      <c r="A44" s="226">
        <f>'MAKLUMAT MURID'!A48</f>
        <v>36</v>
      </c>
      <c r="B44" s="225" t="str">
        <f>IF(VLOOKUP(A44,'MAKLUMAT MURID'!$A$13:$I$52,9,FALSE)="Pendidikan Moral",VLOOKUP(A44,'MAKLUMAT MURID'!$A$13:$I$52,2,FALSE),"")</f>
        <v/>
      </c>
      <c r="C44" s="226" t="str">
        <f>IF(VLOOKUP(A44,'MAKLUMAT MURID'!$A$13:$I$52,9,FALSE)="Pendidikan Moral",VLOOKUP(A44,'MAKLUMAT MURID'!$A$13:$I$52,6,FALSE),"")</f>
        <v/>
      </c>
      <c r="D44" s="226" t="str">
        <f>IF(VLOOKUP(A44,'MAKLUMAT MURID'!$A$13:$I$52,9,FALSE)="Pendidikan Moral",VLOOKUP(A44,'MAKLUMAT MURID'!$A$13:$I$52,5,FALSE),"")</f>
        <v/>
      </c>
      <c r="E44" s="38"/>
      <c r="F44" s="134"/>
      <c r="G44" s="38"/>
      <c r="H44" s="134"/>
      <c r="I44" s="38"/>
      <c r="J44" s="134"/>
      <c r="K44" s="38"/>
      <c r="L44" s="134"/>
      <c r="M44" s="38"/>
      <c r="N44" s="134"/>
      <c r="O44" s="38"/>
      <c r="P44" s="134"/>
      <c r="Q44" s="38"/>
      <c r="R44" s="134"/>
      <c r="S44" s="38"/>
      <c r="T44" s="134"/>
      <c r="U44" s="38"/>
      <c r="V44" s="134"/>
      <c r="W44" s="38"/>
      <c r="X44" s="134"/>
      <c r="Y44" s="38"/>
      <c r="Z44" s="134"/>
      <c r="AA44" s="38"/>
      <c r="AB44" s="134"/>
      <c r="AC44" s="38"/>
      <c r="AD44" s="134"/>
      <c r="AE44" s="38"/>
      <c r="AF44" s="134"/>
      <c r="AG44" s="38"/>
      <c r="AH44" s="134"/>
      <c r="AI44" s="38"/>
      <c r="AJ44" s="134"/>
      <c r="AK44" s="38"/>
      <c r="AL44" s="134"/>
      <c r="AM44" s="38"/>
      <c r="AN44" s="134"/>
      <c r="AO44" s="38"/>
      <c r="AP44" s="134"/>
      <c r="AQ44" s="38"/>
      <c r="AR44" s="134"/>
      <c r="AS44" s="127" t="str">
        <f t="shared" si="0"/>
        <v/>
      </c>
      <c r="AT44" s="125" t="str">
        <f t="shared" si="1"/>
        <v/>
      </c>
      <c r="AU44" s="125" t="str">
        <f t="shared" si="2"/>
        <v/>
      </c>
      <c r="AV44" s="227"/>
      <c r="AW44" s="227"/>
      <c r="AX44" s="127" t="str">
        <f t="shared" si="3"/>
        <v/>
      </c>
      <c r="AY44" s="125" t="str">
        <f t="shared" si="4"/>
        <v/>
      </c>
      <c r="AZ44" s="125" t="str">
        <f t="shared" si="5"/>
        <v/>
      </c>
      <c r="BA44" s="227"/>
      <c r="BB44" s="227"/>
    </row>
    <row r="45" spans="1:54" s="228" customFormat="1" ht="45" customHeight="1">
      <c r="A45" s="226">
        <f>'MAKLUMAT MURID'!A49</f>
        <v>37</v>
      </c>
      <c r="B45" s="225" t="str">
        <f>IF(VLOOKUP(A45,'MAKLUMAT MURID'!$A$13:$I$52,9,FALSE)="Pendidikan Moral",VLOOKUP(A45,'MAKLUMAT MURID'!$A$13:$I$52,2,FALSE),"")</f>
        <v/>
      </c>
      <c r="C45" s="226" t="str">
        <f>IF(VLOOKUP(A45,'MAKLUMAT MURID'!$A$13:$I$52,9,FALSE)="Pendidikan Moral",VLOOKUP(A45,'MAKLUMAT MURID'!$A$13:$I$52,6,FALSE),"")</f>
        <v/>
      </c>
      <c r="D45" s="226" t="str">
        <f>IF(VLOOKUP(A45,'MAKLUMAT MURID'!$A$13:$I$52,9,FALSE)="Pendidikan Moral",VLOOKUP(A45,'MAKLUMAT MURID'!$A$13:$I$52,5,FALSE),"")</f>
        <v/>
      </c>
      <c r="E45" s="38"/>
      <c r="F45" s="134"/>
      <c r="G45" s="38"/>
      <c r="H45" s="134"/>
      <c r="I45" s="38"/>
      <c r="J45" s="134"/>
      <c r="K45" s="38"/>
      <c r="L45" s="134"/>
      <c r="M45" s="38"/>
      <c r="N45" s="134"/>
      <c r="O45" s="38"/>
      <c r="P45" s="134"/>
      <c r="Q45" s="38"/>
      <c r="R45" s="134"/>
      <c r="S45" s="38"/>
      <c r="T45" s="134"/>
      <c r="U45" s="38"/>
      <c r="V45" s="134"/>
      <c r="W45" s="38"/>
      <c r="X45" s="134"/>
      <c r="Y45" s="38"/>
      <c r="Z45" s="134"/>
      <c r="AA45" s="38"/>
      <c r="AB45" s="134"/>
      <c r="AC45" s="38"/>
      <c r="AD45" s="134"/>
      <c r="AE45" s="38"/>
      <c r="AF45" s="134"/>
      <c r="AG45" s="38"/>
      <c r="AH45" s="134"/>
      <c r="AI45" s="38"/>
      <c r="AJ45" s="134"/>
      <c r="AK45" s="38"/>
      <c r="AL45" s="134"/>
      <c r="AM45" s="38"/>
      <c r="AN45" s="134"/>
      <c r="AO45" s="38"/>
      <c r="AP45" s="134"/>
      <c r="AQ45" s="38"/>
      <c r="AR45" s="134"/>
      <c r="AS45" s="127" t="str">
        <f t="shared" si="0"/>
        <v/>
      </c>
      <c r="AT45" s="125" t="str">
        <f t="shared" si="1"/>
        <v/>
      </c>
      <c r="AU45" s="125" t="str">
        <f t="shared" si="2"/>
        <v/>
      </c>
      <c r="AV45" s="227"/>
      <c r="AW45" s="227"/>
      <c r="AX45" s="127" t="str">
        <f t="shared" si="3"/>
        <v/>
      </c>
      <c r="AY45" s="125" t="str">
        <f t="shared" si="4"/>
        <v/>
      </c>
      <c r="AZ45" s="125" t="str">
        <f t="shared" si="5"/>
        <v/>
      </c>
      <c r="BA45" s="227"/>
      <c r="BB45" s="227"/>
    </row>
    <row r="46" spans="1:54" s="228" customFormat="1" ht="45" customHeight="1">
      <c r="A46" s="226">
        <f>'MAKLUMAT MURID'!A50</f>
        <v>38</v>
      </c>
      <c r="B46" s="225" t="str">
        <f>IF(VLOOKUP(A46,'MAKLUMAT MURID'!$A$13:$I$52,9,FALSE)="Pendidikan Moral",VLOOKUP(A46,'MAKLUMAT MURID'!$A$13:$I$52,2,FALSE),"")</f>
        <v/>
      </c>
      <c r="C46" s="226" t="str">
        <f>IF(VLOOKUP(A46,'MAKLUMAT MURID'!$A$13:$I$52,9,FALSE)="Pendidikan Moral",VLOOKUP(A46,'MAKLUMAT MURID'!$A$13:$I$52,6,FALSE),"")</f>
        <v/>
      </c>
      <c r="D46" s="226" t="str">
        <f>IF(VLOOKUP(A46,'MAKLUMAT MURID'!$A$13:$I$52,9,FALSE)="Pendidikan Moral",VLOOKUP(A46,'MAKLUMAT MURID'!$A$13:$I$52,5,FALSE),"")</f>
        <v/>
      </c>
      <c r="E46" s="38"/>
      <c r="F46" s="134"/>
      <c r="G46" s="38"/>
      <c r="H46" s="134"/>
      <c r="I46" s="38"/>
      <c r="J46" s="134"/>
      <c r="K46" s="38"/>
      <c r="L46" s="134"/>
      <c r="M46" s="38"/>
      <c r="N46" s="134"/>
      <c r="O46" s="38"/>
      <c r="P46" s="134"/>
      <c r="Q46" s="38"/>
      <c r="R46" s="134"/>
      <c r="S46" s="38"/>
      <c r="T46" s="134"/>
      <c r="U46" s="38"/>
      <c r="V46" s="134"/>
      <c r="W46" s="38"/>
      <c r="X46" s="134"/>
      <c r="Y46" s="38"/>
      <c r="Z46" s="134"/>
      <c r="AA46" s="38"/>
      <c r="AB46" s="134"/>
      <c r="AC46" s="38"/>
      <c r="AD46" s="134"/>
      <c r="AE46" s="38"/>
      <c r="AF46" s="134"/>
      <c r="AG46" s="38"/>
      <c r="AH46" s="134"/>
      <c r="AI46" s="38"/>
      <c r="AJ46" s="134"/>
      <c r="AK46" s="38"/>
      <c r="AL46" s="134"/>
      <c r="AM46" s="38"/>
      <c r="AN46" s="134"/>
      <c r="AO46" s="38"/>
      <c r="AP46" s="134"/>
      <c r="AQ46" s="38"/>
      <c r="AR46" s="134"/>
      <c r="AS46" s="127" t="str">
        <f t="shared" si="0"/>
        <v/>
      </c>
      <c r="AT46" s="125" t="str">
        <f t="shared" si="1"/>
        <v/>
      </c>
      <c r="AU46" s="125" t="str">
        <f t="shared" si="2"/>
        <v/>
      </c>
      <c r="AV46" s="227"/>
      <c r="AW46" s="227"/>
      <c r="AX46" s="127" t="str">
        <f t="shared" si="3"/>
        <v/>
      </c>
      <c r="AY46" s="125" t="str">
        <f t="shared" si="4"/>
        <v/>
      </c>
      <c r="AZ46" s="125" t="str">
        <f t="shared" si="5"/>
        <v/>
      </c>
      <c r="BA46" s="227"/>
      <c r="BB46" s="227"/>
    </row>
    <row r="47" spans="1:54" s="228" customFormat="1" ht="45" customHeight="1">
      <c r="A47" s="226">
        <f>'MAKLUMAT MURID'!A51</f>
        <v>39</v>
      </c>
      <c r="B47" s="225" t="str">
        <f>IF(VLOOKUP(A47,'MAKLUMAT MURID'!$A$13:$I$52,9,FALSE)="Pendidikan Moral",VLOOKUP(A47,'MAKLUMAT MURID'!$A$13:$I$52,2,FALSE),"")</f>
        <v/>
      </c>
      <c r="C47" s="226" t="str">
        <f>IF(VLOOKUP(A47,'MAKLUMAT MURID'!$A$13:$I$52,9,FALSE)="Pendidikan Moral",VLOOKUP(A47,'MAKLUMAT MURID'!$A$13:$I$52,6,FALSE),"")</f>
        <v/>
      </c>
      <c r="D47" s="226" t="str">
        <f>IF(VLOOKUP(A47,'MAKLUMAT MURID'!$A$13:$I$52,9,FALSE)="Pendidikan Moral",VLOOKUP(A47,'MAKLUMAT MURID'!$A$13:$I$52,5,FALSE),"")</f>
        <v/>
      </c>
      <c r="E47" s="38"/>
      <c r="F47" s="134"/>
      <c r="G47" s="38"/>
      <c r="H47" s="134"/>
      <c r="I47" s="38"/>
      <c r="J47" s="134"/>
      <c r="K47" s="38"/>
      <c r="L47" s="134"/>
      <c r="M47" s="38"/>
      <c r="N47" s="134"/>
      <c r="O47" s="38"/>
      <c r="P47" s="134"/>
      <c r="Q47" s="38"/>
      <c r="R47" s="134"/>
      <c r="S47" s="38"/>
      <c r="T47" s="134"/>
      <c r="U47" s="38"/>
      <c r="V47" s="134"/>
      <c r="W47" s="38"/>
      <c r="X47" s="134"/>
      <c r="Y47" s="38"/>
      <c r="Z47" s="134"/>
      <c r="AA47" s="38"/>
      <c r="AB47" s="134"/>
      <c r="AC47" s="38"/>
      <c r="AD47" s="134"/>
      <c r="AE47" s="38"/>
      <c r="AF47" s="134"/>
      <c r="AG47" s="38"/>
      <c r="AH47" s="134"/>
      <c r="AI47" s="38"/>
      <c r="AJ47" s="134"/>
      <c r="AK47" s="38"/>
      <c r="AL47" s="134"/>
      <c r="AM47" s="38"/>
      <c r="AN47" s="134"/>
      <c r="AO47" s="38"/>
      <c r="AP47" s="134"/>
      <c r="AQ47" s="38"/>
      <c r="AR47" s="134"/>
      <c r="AS47" s="127" t="str">
        <f t="shared" si="0"/>
        <v/>
      </c>
      <c r="AT47" s="125" t="str">
        <f t="shared" si="1"/>
        <v/>
      </c>
      <c r="AU47" s="125" t="str">
        <f t="shared" si="2"/>
        <v/>
      </c>
      <c r="AV47" s="227"/>
      <c r="AW47" s="227"/>
      <c r="AX47" s="127" t="str">
        <f t="shared" si="3"/>
        <v/>
      </c>
      <c r="AY47" s="125" t="str">
        <f t="shared" si="4"/>
        <v/>
      </c>
      <c r="AZ47" s="125" t="str">
        <f t="shared" si="5"/>
        <v/>
      </c>
      <c r="BA47" s="227"/>
      <c r="BB47" s="227"/>
    </row>
    <row r="48" spans="1:54" s="228" customFormat="1" ht="45" customHeight="1">
      <c r="A48" s="226">
        <f>'MAKLUMAT MURID'!A52</f>
        <v>40</v>
      </c>
      <c r="B48" s="225" t="str">
        <f>IF(VLOOKUP(A48,'MAKLUMAT MURID'!$A$13:$I$52,9,FALSE)="Pendidikan Moral",VLOOKUP(A48,'MAKLUMAT MURID'!$A$13:$I$52,2,FALSE),"")</f>
        <v/>
      </c>
      <c r="C48" s="226" t="str">
        <f>IF(VLOOKUP(A48,'MAKLUMAT MURID'!$A$13:$I$52,9,FALSE)="Pendidikan Moral",VLOOKUP(A48,'MAKLUMAT MURID'!$A$13:$I$52,6,FALSE),"")</f>
        <v/>
      </c>
      <c r="D48" s="226" t="str">
        <f>IF(VLOOKUP(A48,'MAKLUMAT MURID'!$A$13:$I$52,9,FALSE)="Pendidikan Moral",VLOOKUP(A48,'MAKLUMAT MURID'!$A$13:$I$52,5,FALSE),"")</f>
        <v/>
      </c>
      <c r="E48" s="38"/>
      <c r="F48" s="134"/>
      <c r="G48" s="38"/>
      <c r="H48" s="134"/>
      <c r="I48" s="38"/>
      <c r="J48" s="134"/>
      <c r="K48" s="38"/>
      <c r="L48" s="134"/>
      <c r="M48" s="38"/>
      <c r="N48" s="134"/>
      <c r="O48" s="38"/>
      <c r="P48" s="134"/>
      <c r="Q48" s="38"/>
      <c r="R48" s="134"/>
      <c r="S48" s="38"/>
      <c r="T48" s="134"/>
      <c r="U48" s="38"/>
      <c r="V48" s="134"/>
      <c r="W48" s="38"/>
      <c r="X48" s="134"/>
      <c r="Y48" s="38"/>
      <c r="Z48" s="134"/>
      <c r="AA48" s="38"/>
      <c r="AB48" s="134"/>
      <c r="AC48" s="38"/>
      <c r="AD48" s="134"/>
      <c r="AE48" s="38"/>
      <c r="AF48" s="134"/>
      <c r="AG48" s="38"/>
      <c r="AH48" s="134"/>
      <c r="AI48" s="38"/>
      <c r="AJ48" s="134"/>
      <c r="AK48" s="38"/>
      <c r="AL48" s="134"/>
      <c r="AM48" s="38"/>
      <c r="AN48" s="134"/>
      <c r="AO48" s="38"/>
      <c r="AP48" s="134"/>
      <c r="AQ48" s="38"/>
      <c r="AR48" s="134"/>
      <c r="AS48" s="127" t="str">
        <f t="shared" si="0"/>
        <v/>
      </c>
      <c r="AT48" s="125" t="str">
        <f t="shared" si="1"/>
        <v/>
      </c>
      <c r="AU48" s="125" t="str">
        <f t="shared" si="2"/>
        <v/>
      </c>
      <c r="AV48" s="227"/>
      <c r="AW48" s="227"/>
      <c r="AX48" s="127" t="str">
        <f t="shared" si="3"/>
        <v/>
      </c>
      <c r="AY48" s="125" t="str">
        <f t="shared" si="4"/>
        <v/>
      </c>
      <c r="AZ48" s="125" t="str">
        <f t="shared" si="5"/>
        <v/>
      </c>
      <c r="BA48" s="227"/>
      <c r="BB48" s="227"/>
    </row>
    <row r="49" spans="1:54">
      <c r="A49" s="39"/>
      <c r="B49" s="39"/>
      <c r="C49" s="39"/>
      <c r="D49" s="39"/>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row>
    <row r="50" spans="1:54" s="144" customFormat="1" ht="15" customHeight="1">
      <c r="A50" s="313" t="s">
        <v>16</v>
      </c>
      <c r="B50" s="304" t="s">
        <v>30</v>
      </c>
      <c r="C50" s="305"/>
      <c r="D50" s="305"/>
      <c r="E50" s="136">
        <f>COUNTIF(E$9:E$48,1)</f>
        <v>0</v>
      </c>
      <c r="F50" s="295"/>
      <c r="G50" s="136">
        <f>COUNTIF(G$9:G$48,1)</f>
        <v>0</v>
      </c>
      <c r="H50" s="295"/>
      <c r="I50" s="136">
        <f>COUNTIF(I$9:I$48,1)</f>
        <v>0</v>
      </c>
      <c r="J50" s="295"/>
      <c r="K50" s="136">
        <f>COUNTIF(K$9:K$48,1)</f>
        <v>0</v>
      </c>
      <c r="L50" s="295"/>
      <c r="M50" s="136">
        <f>COUNTIF(M$9:M$48,1)</f>
        <v>0</v>
      </c>
      <c r="N50" s="295"/>
      <c r="O50" s="136">
        <f>COUNTIF(O$9:O$48,1)</f>
        <v>0</v>
      </c>
      <c r="P50" s="295"/>
      <c r="Q50" s="136">
        <f>COUNTIF(Q$9:Q$48,1)</f>
        <v>0</v>
      </c>
      <c r="R50" s="295"/>
      <c r="S50" s="136">
        <f>COUNTIF(S$9:S$48,1)</f>
        <v>0</v>
      </c>
      <c r="T50" s="295"/>
      <c r="U50" s="136">
        <f>COUNTIF(U$9:U$48,1)</f>
        <v>0</v>
      </c>
      <c r="V50" s="295"/>
      <c r="W50" s="136">
        <f>COUNTIF(W$9:W$48,1)</f>
        <v>0</v>
      </c>
      <c r="X50" s="295"/>
      <c r="Y50" s="136">
        <f>COUNTIF(Y$9:Y$48,1)</f>
        <v>0</v>
      </c>
      <c r="Z50" s="295"/>
      <c r="AA50" s="136">
        <f>COUNTIF(AA$9:AA$48,1)</f>
        <v>0</v>
      </c>
      <c r="AB50" s="295"/>
      <c r="AC50" s="136">
        <f>COUNTIF(AC$9:AC$48,1)</f>
        <v>0</v>
      </c>
      <c r="AD50" s="295"/>
      <c r="AE50" s="136">
        <f>COUNTIF(AE$9:AE$48,1)</f>
        <v>0</v>
      </c>
      <c r="AF50" s="295"/>
      <c r="AG50" s="136">
        <f>COUNTIF(AG$9:AG$48,1)</f>
        <v>0</v>
      </c>
      <c r="AH50" s="295"/>
      <c r="AI50" s="136">
        <f>COUNTIF(AI$9:AI$48,1)</f>
        <v>0</v>
      </c>
      <c r="AJ50" s="295"/>
      <c r="AK50" s="136">
        <f>COUNTIF(AK$9:AK$48,1)</f>
        <v>0</v>
      </c>
      <c r="AL50" s="295"/>
      <c r="AM50" s="136">
        <f>COUNTIF(AM$9:AM$48,1)</f>
        <v>0</v>
      </c>
      <c r="AN50" s="295"/>
      <c r="AO50" s="136">
        <f>COUNTIF(AO$9:AO$48,1)</f>
        <v>0</v>
      </c>
      <c r="AP50" s="295"/>
      <c r="AQ50" s="136">
        <f>COUNTIF(AQ$9:AQ$48,1)</f>
        <v>0</v>
      </c>
      <c r="AR50" s="295"/>
      <c r="AS50" s="137">
        <f>COUNTIF(AS$9:AS$48,1)</f>
        <v>0</v>
      </c>
      <c r="AT50" s="272">
        <f>COUNTIF(AT$9:AT$48,1)</f>
        <v>0</v>
      </c>
      <c r="AU50" s="272">
        <f>COUNTIF(AU$9:AU$48,1)</f>
        <v>0</v>
      </c>
      <c r="AV50" s="138">
        <f>COUNTIF(AV$9:AV$48,1)</f>
        <v>0</v>
      </c>
      <c r="AW50" s="138">
        <f>COUNTIF(AW$9:AW$48,1)</f>
        <v>0</v>
      </c>
      <c r="AX50" s="137">
        <f t="shared" ref="AX50" si="6">COUNTIF(AX$9:AX$48,1)</f>
        <v>0</v>
      </c>
      <c r="AY50" s="272">
        <f>COUNTIF(AY$9:AY$48,1)</f>
        <v>0</v>
      </c>
      <c r="AZ50" s="272">
        <f>COUNTIF(AZ$9:AZ$48,1)</f>
        <v>0</v>
      </c>
      <c r="BA50" s="138">
        <f>COUNTIF(BA$9:BA$48,1)</f>
        <v>0</v>
      </c>
      <c r="BB50" s="138">
        <f>COUNTIF(BB$9:BB$48,1)</f>
        <v>0</v>
      </c>
    </row>
    <row r="51" spans="1:54" s="144" customFormat="1" ht="15" customHeight="1">
      <c r="A51" s="313"/>
      <c r="B51" s="305"/>
      <c r="C51" s="305"/>
      <c r="D51" s="305"/>
      <c r="E51" s="139" t="e">
        <f>(E50/E58)</f>
        <v>#DIV/0!</v>
      </c>
      <c r="F51" s="296"/>
      <c r="G51" s="139" t="e">
        <f>(G50/G58)</f>
        <v>#DIV/0!</v>
      </c>
      <c r="H51" s="296"/>
      <c r="I51" s="139" t="e">
        <f>(I50/I58)</f>
        <v>#DIV/0!</v>
      </c>
      <c r="J51" s="296"/>
      <c r="K51" s="139" t="e">
        <f>(K50/K58)</f>
        <v>#DIV/0!</v>
      </c>
      <c r="L51" s="296"/>
      <c r="M51" s="139" t="e">
        <f>(M50/M58)</f>
        <v>#DIV/0!</v>
      </c>
      <c r="N51" s="296"/>
      <c r="O51" s="139" t="e">
        <f>(O50/O58)</f>
        <v>#DIV/0!</v>
      </c>
      <c r="P51" s="296"/>
      <c r="Q51" s="139" t="e">
        <f>(Q50/Q58)</f>
        <v>#DIV/0!</v>
      </c>
      <c r="R51" s="296"/>
      <c r="S51" s="139" t="e">
        <f>(S50/S58)</f>
        <v>#DIV/0!</v>
      </c>
      <c r="T51" s="296"/>
      <c r="U51" s="139" t="e">
        <f>(U50/U58)</f>
        <v>#DIV/0!</v>
      </c>
      <c r="V51" s="296"/>
      <c r="W51" s="139" t="e">
        <f>(W50/W58)</f>
        <v>#DIV/0!</v>
      </c>
      <c r="X51" s="296"/>
      <c r="Y51" s="139" t="e">
        <f>(Y50/Y58)</f>
        <v>#DIV/0!</v>
      </c>
      <c r="Z51" s="296"/>
      <c r="AA51" s="139" t="e">
        <f>(AA50/AA58)</f>
        <v>#DIV/0!</v>
      </c>
      <c r="AB51" s="296"/>
      <c r="AC51" s="139" t="e">
        <f>(AC50/AC58)</f>
        <v>#DIV/0!</v>
      </c>
      <c r="AD51" s="296"/>
      <c r="AE51" s="139" t="e">
        <f>(AE50/AE58)</f>
        <v>#DIV/0!</v>
      </c>
      <c r="AF51" s="296"/>
      <c r="AG51" s="139" t="e">
        <f>(AG50/AG58)</f>
        <v>#DIV/0!</v>
      </c>
      <c r="AH51" s="296"/>
      <c r="AI51" s="139" t="e">
        <f>(AI50/AI58)</f>
        <v>#DIV/0!</v>
      </c>
      <c r="AJ51" s="296"/>
      <c r="AK51" s="139" t="e">
        <f>(AK50/AK58)</f>
        <v>#DIV/0!</v>
      </c>
      <c r="AL51" s="296"/>
      <c r="AM51" s="139" t="e">
        <f>(AM50/AM58)</f>
        <v>#DIV/0!</v>
      </c>
      <c r="AN51" s="296"/>
      <c r="AO51" s="139" t="e">
        <f>(AO50/AO58)</f>
        <v>#DIV/0!</v>
      </c>
      <c r="AP51" s="296"/>
      <c r="AQ51" s="139" t="e">
        <f>(AQ50/AQ58)</f>
        <v>#DIV/0!</v>
      </c>
      <c r="AR51" s="296"/>
      <c r="AS51" s="140" t="e">
        <f>(AS50/AS58)</f>
        <v>#DIV/0!</v>
      </c>
      <c r="AT51" s="276" t="e">
        <f t="shared" ref="AT51:BB51" si="7">(AT50/AT58)</f>
        <v>#DIV/0!</v>
      </c>
      <c r="AU51" s="277" t="e">
        <f>AU50/AU58</f>
        <v>#DIV/0!</v>
      </c>
      <c r="AV51" s="141" t="e">
        <f t="shared" si="7"/>
        <v>#DIV/0!</v>
      </c>
      <c r="AW51" s="141"/>
      <c r="AX51" s="140" t="e">
        <f t="shared" si="7"/>
        <v>#DIV/0!</v>
      </c>
      <c r="AY51" s="276" t="e">
        <f t="shared" si="7"/>
        <v>#DIV/0!</v>
      </c>
      <c r="AZ51" s="276" t="e">
        <f t="shared" si="7"/>
        <v>#DIV/0!</v>
      </c>
      <c r="BA51" s="141" t="e">
        <f t="shared" si="7"/>
        <v>#DIV/0!</v>
      </c>
      <c r="BB51" s="141" t="e">
        <f t="shared" si="7"/>
        <v>#DIV/0!</v>
      </c>
    </row>
    <row r="52" spans="1:54" s="144" customFormat="1" ht="15" customHeight="1">
      <c r="A52" s="313"/>
      <c r="B52" s="304" t="s">
        <v>29</v>
      </c>
      <c r="C52" s="305"/>
      <c r="D52" s="305"/>
      <c r="E52" s="136">
        <f>COUNTIF(E$9:E$49,2)</f>
        <v>0</v>
      </c>
      <c r="F52" s="296"/>
      <c r="G52" s="136">
        <f>COUNTIF(G$9:G$49,2)</f>
        <v>0</v>
      </c>
      <c r="H52" s="296"/>
      <c r="I52" s="136">
        <f>COUNTIF(I$9:I$49,2)</f>
        <v>0</v>
      </c>
      <c r="J52" s="296"/>
      <c r="K52" s="136">
        <f>COUNTIF(K$9:K$49,2)</f>
        <v>0</v>
      </c>
      <c r="L52" s="296"/>
      <c r="M52" s="136">
        <f>COUNTIF(M$9:M$49,2)</f>
        <v>0</v>
      </c>
      <c r="N52" s="296"/>
      <c r="O52" s="136">
        <f>COUNTIF(O$9:O$49,2)</f>
        <v>0</v>
      </c>
      <c r="P52" s="296"/>
      <c r="Q52" s="136">
        <f>COUNTIF(Q$9:Q$49,2)</f>
        <v>0</v>
      </c>
      <c r="R52" s="296"/>
      <c r="S52" s="136">
        <f>COUNTIF(S$9:S$49,2)</f>
        <v>0</v>
      </c>
      <c r="T52" s="296"/>
      <c r="U52" s="136">
        <f>COUNTIF(U$9:U$49,2)</f>
        <v>0</v>
      </c>
      <c r="V52" s="296"/>
      <c r="W52" s="136">
        <f>COUNTIF(W$9:W$49,2)</f>
        <v>0</v>
      </c>
      <c r="X52" s="296"/>
      <c r="Y52" s="136">
        <f>COUNTIF(Y$9:Y$49,2)</f>
        <v>0</v>
      </c>
      <c r="Z52" s="296"/>
      <c r="AA52" s="136">
        <f>COUNTIF(AA$9:AA$49,2)</f>
        <v>0</v>
      </c>
      <c r="AB52" s="296"/>
      <c r="AC52" s="136">
        <f>COUNTIF(AC$9:AC$49,2)</f>
        <v>0</v>
      </c>
      <c r="AD52" s="296"/>
      <c r="AE52" s="136">
        <f>COUNTIF(AE$9:AE$49,2)</f>
        <v>0</v>
      </c>
      <c r="AF52" s="296"/>
      <c r="AG52" s="136">
        <f>COUNTIF(AG$9:AG$49,2)</f>
        <v>0</v>
      </c>
      <c r="AH52" s="296"/>
      <c r="AI52" s="136">
        <f>COUNTIF(AI$9:AI$49,2)</f>
        <v>0</v>
      </c>
      <c r="AJ52" s="296"/>
      <c r="AK52" s="136">
        <f>COUNTIF(AK$9:AK$49,2)</f>
        <v>0</v>
      </c>
      <c r="AL52" s="296"/>
      <c r="AM52" s="136">
        <f>COUNTIF(AM$9:AM$49,2)</f>
        <v>0</v>
      </c>
      <c r="AN52" s="296"/>
      <c r="AO52" s="136">
        <f>COUNTIF(AO$9:AO$49,2)</f>
        <v>0</v>
      </c>
      <c r="AP52" s="296"/>
      <c r="AQ52" s="136">
        <f>COUNTIF(AQ$9:AQ$49,2)</f>
        <v>0</v>
      </c>
      <c r="AR52" s="296"/>
      <c r="AS52" s="137">
        <f>COUNTIF(AS$9:AS$48,2)</f>
        <v>0</v>
      </c>
      <c r="AT52" s="272">
        <f>COUNTIF(AT$9:AT$48,2)</f>
        <v>0</v>
      </c>
      <c r="AU52" s="272">
        <f>COUNTIF(AU$9:AU$48,2)</f>
        <v>0</v>
      </c>
      <c r="AV52" s="138">
        <f>COUNTIF(AV$9:AV$48,2)</f>
        <v>0</v>
      </c>
      <c r="AW52" s="138">
        <f>COUNTIF(AW$9:AW$48,2)</f>
        <v>0</v>
      </c>
      <c r="AX52" s="137">
        <f t="shared" ref="AX52" si="8">COUNTIF(AX$9:AX$49,2)</f>
        <v>0</v>
      </c>
      <c r="AY52" s="272">
        <f>COUNTIF(AY$9:AY$48,2)</f>
        <v>0</v>
      </c>
      <c r="AZ52" s="272">
        <f>COUNTIF(AZ$9:AZ$48,2)</f>
        <v>0</v>
      </c>
      <c r="BA52" s="138">
        <f>COUNTIF(BA$9:BA$48,2)</f>
        <v>0</v>
      </c>
      <c r="BB52" s="138">
        <f>COUNTIF(BB$9:BB$48,2)</f>
        <v>0</v>
      </c>
    </row>
    <row r="53" spans="1:54" s="144" customFormat="1" ht="15" customHeight="1">
      <c r="A53" s="313"/>
      <c r="B53" s="305"/>
      <c r="C53" s="305"/>
      <c r="D53" s="305"/>
      <c r="E53" s="139" t="e">
        <f>(E52/E58)</f>
        <v>#DIV/0!</v>
      </c>
      <c r="F53" s="296"/>
      <c r="G53" s="139" t="e">
        <f>(G52/G58)</f>
        <v>#DIV/0!</v>
      </c>
      <c r="H53" s="296"/>
      <c r="I53" s="139" t="e">
        <f>(I52/I58)</f>
        <v>#DIV/0!</v>
      </c>
      <c r="J53" s="296"/>
      <c r="K53" s="139" t="e">
        <f>(K52/K58)</f>
        <v>#DIV/0!</v>
      </c>
      <c r="L53" s="296"/>
      <c r="M53" s="139" t="e">
        <f>(M52/M58)</f>
        <v>#DIV/0!</v>
      </c>
      <c r="N53" s="296"/>
      <c r="O53" s="139" t="e">
        <f>(O52/O58)</f>
        <v>#DIV/0!</v>
      </c>
      <c r="P53" s="296"/>
      <c r="Q53" s="139" t="e">
        <f>(Q52/Q58)</f>
        <v>#DIV/0!</v>
      </c>
      <c r="R53" s="296"/>
      <c r="S53" s="139" t="e">
        <f>(S52/S58)</f>
        <v>#DIV/0!</v>
      </c>
      <c r="T53" s="296"/>
      <c r="U53" s="139" t="e">
        <f>(U52/U58)</f>
        <v>#DIV/0!</v>
      </c>
      <c r="V53" s="296"/>
      <c r="W53" s="139" t="e">
        <f>(W52/W58)</f>
        <v>#DIV/0!</v>
      </c>
      <c r="X53" s="296"/>
      <c r="Y53" s="139" t="e">
        <f>(Y52/Y58)</f>
        <v>#DIV/0!</v>
      </c>
      <c r="Z53" s="296"/>
      <c r="AA53" s="139" t="e">
        <f>(AA52/AA58)</f>
        <v>#DIV/0!</v>
      </c>
      <c r="AB53" s="296"/>
      <c r="AC53" s="139" t="e">
        <f>(AC52/AC58)</f>
        <v>#DIV/0!</v>
      </c>
      <c r="AD53" s="296"/>
      <c r="AE53" s="139" t="e">
        <f>(AE52/AE58)</f>
        <v>#DIV/0!</v>
      </c>
      <c r="AF53" s="296"/>
      <c r="AG53" s="139" t="e">
        <f>(AG52/AG58)</f>
        <v>#DIV/0!</v>
      </c>
      <c r="AH53" s="296"/>
      <c r="AI53" s="139" t="e">
        <f>(AI52/AI58)</f>
        <v>#DIV/0!</v>
      </c>
      <c r="AJ53" s="296"/>
      <c r="AK53" s="139" t="e">
        <f>(AK52/AK58)</f>
        <v>#DIV/0!</v>
      </c>
      <c r="AL53" s="296"/>
      <c r="AM53" s="139" t="e">
        <f>(AM52/AM58)</f>
        <v>#DIV/0!</v>
      </c>
      <c r="AN53" s="296"/>
      <c r="AO53" s="139" t="e">
        <f>(AO52/AO58)</f>
        <v>#DIV/0!</v>
      </c>
      <c r="AP53" s="296"/>
      <c r="AQ53" s="139" t="e">
        <f>(AQ52/AQ58)</f>
        <v>#DIV/0!</v>
      </c>
      <c r="AR53" s="296"/>
      <c r="AS53" s="140" t="e">
        <f>(AS52/AS58)</f>
        <v>#DIV/0!</v>
      </c>
      <c r="AT53" s="276" t="e">
        <f t="shared" ref="AT53:BB53" si="9">(AT52/AT58)</f>
        <v>#DIV/0!</v>
      </c>
      <c r="AU53" s="276" t="e">
        <f t="shared" si="9"/>
        <v>#DIV/0!</v>
      </c>
      <c r="AV53" s="141" t="e">
        <f t="shared" si="9"/>
        <v>#DIV/0!</v>
      </c>
      <c r="AW53" s="141" t="e">
        <f t="shared" si="9"/>
        <v>#DIV/0!</v>
      </c>
      <c r="AX53" s="140" t="e">
        <f t="shared" si="9"/>
        <v>#DIV/0!</v>
      </c>
      <c r="AY53" s="276" t="e">
        <f t="shared" si="9"/>
        <v>#DIV/0!</v>
      </c>
      <c r="AZ53" s="276" t="e">
        <f t="shared" si="9"/>
        <v>#DIV/0!</v>
      </c>
      <c r="BA53" s="141" t="e">
        <f t="shared" si="9"/>
        <v>#DIV/0!</v>
      </c>
      <c r="BB53" s="141" t="e">
        <f t="shared" si="9"/>
        <v>#DIV/0!</v>
      </c>
    </row>
    <row r="54" spans="1:54" s="144" customFormat="1" ht="15" customHeight="1">
      <c r="A54" s="313"/>
      <c r="B54" s="304" t="s">
        <v>28</v>
      </c>
      <c r="C54" s="305"/>
      <c r="D54" s="305"/>
      <c r="E54" s="136">
        <f>COUNTIF(E$9:E$48,3)</f>
        <v>0</v>
      </c>
      <c r="F54" s="296"/>
      <c r="G54" s="136">
        <f>COUNTIF(G$9:G$48,3)</f>
        <v>0</v>
      </c>
      <c r="H54" s="296"/>
      <c r="I54" s="136">
        <f>COUNTIF(I$9:I$48,3)</f>
        <v>0</v>
      </c>
      <c r="J54" s="296"/>
      <c r="K54" s="136">
        <f>COUNTIF(K$9:K$48,3)</f>
        <v>0</v>
      </c>
      <c r="L54" s="296"/>
      <c r="M54" s="136">
        <f>COUNTIF(M$9:M$48,3)</f>
        <v>0</v>
      </c>
      <c r="N54" s="296"/>
      <c r="O54" s="136">
        <f>COUNTIF(O$9:O$48,3)</f>
        <v>0</v>
      </c>
      <c r="P54" s="296"/>
      <c r="Q54" s="136">
        <f>COUNTIF(Q$9:Q$48,3)</f>
        <v>0</v>
      </c>
      <c r="R54" s="296"/>
      <c r="S54" s="136">
        <f>COUNTIF(S$9:S$48,3)</f>
        <v>0</v>
      </c>
      <c r="T54" s="296"/>
      <c r="U54" s="136">
        <f>COUNTIF(U$9:U$48,3)</f>
        <v>0</v>
      </c>
      <c r="V54" s="296"/>
      <c r="W54" s="136">
        <f>COUNTIF(W$9:W$48,3)</f>
        <v>0</v>
      </c>
      <c r="X54" s="296"/>
      <c r="Y54" s="136">
        <f>COUNTIF(Y$9:Y$48,3)</f>
        <v>0</v>
      </c>
      <c r="Z54" s="296"/>
      <c r="AA54" s="136">
        <f>COUNTIF(AA$9:AA$48,3)</f>
        <v>0</v>
      </c>
      <c r="AB54" s="296"/>
      <c r="AC54" s="136">
        <f>COUNTIF(AC$9:AC$48,3)</f>
        <v>0</v>
      </c>
      <c r="AD54" s="296"/>
      <c r="AE54" s="136">
        <f>COUNTIF(AE$9:AE$48,3)</f>
        <v>0</v>
      </c>
      <c r="AF54" s="296"/>
      <c r="AG54" s="136">
        <f>COUNTIF(AG$9:AG$48,3)</f>
        <v>0</v>
      </c>
      <c r="AH54" s="296"/>
      <c r="AI54" s="136">
        <f>COUNTIF(AI$9:AI$48,3)</f>
        <v>0</v>
      </c>
      <c r="AJ54" s="296"/>
      <c r="AK54" s="136">
        <f>COUNTIF(AK$9:AK$48,3)</f>
        <v>0</v>
      </c>
      <c r="AL54" s="296"/>
      <c r="AM54" s="136">
        <f>COUNTIF(AM$9:AM$48,3)</f>
        <v>0</v>
      </c>
      <c r="AN54" s="296"/>
      <c r="AO54" s="136">
        <f>COUNTIF(AO$9:AO$48,3)</f>
        <v>0</v>
      </c>
      <c r="AP54" s="296"/>
      <c r="AQ54" s="136">
        <f>COUNTIF(AQ$9:AQ$48,3)</f>
        <v>0</v>
      </c>
      <c r="AR54" s="296"/>
      <c r="AS54" s="137">
        <f>COUNTIF(AS$9:AS$48,3)</f>
        <v>0</v>
      </c>
      <c r="AT54" s="272">
        <f>COUNTIF(AT$9:AT$48,3)</f>
        <v>0</v>
      </c>
      <c r="AU54" s="272">
        <f>COUNTIF(AU$9:AU$48,3)</f>
        <v>0</v>
      </c>
      <c r="AV54" s="138">
        <f>COUNTIF(AV$9:AV$48,3)</f>
        <v>0</v>
      </c>
      <c r="AW54" s="138">
        <f>COUNTIF(AW$9:AW$48,3)</f>
        <v>0</v>
      </c>
      <c r="AX54" s="137">
        <f t="shared" ref="AX54" si="10">COUNTIF(AX$9:AX$48,3)</f>
        <v>0</v>
      </c>
      <c r="AY54" s="272">
        <f>COUNTIF(AY$9:AY$48,3)</f>
        <v>0</v>
      </c>
      <c r="AZ54" s="272">
        <f>COUNTIF(AZ$9:AZ$48,3)</f>
        <v>0</v>
      </c>
      <c r="BA54" s="138">
        <f>COUNTIF(BA$9:BA$48,3)</f>
        <v>0</v>
      </c>
      <c r="BB54" s="138">
        <f>COUNTIF(BB$9:BB$48,3)</f>
        <v>0</v>
      </c>
    </row>
    <row r="55" spans="1:54" s="144" customFormat="1" ht="15" customHeight="1">
      <c r="A55" s="313"/>
      <c r="B55" s="305"/>
      <c r="C55" s="305"/>
      <c r="D55" s="305"/>
      <c r="E55" s="139" t="e">
        <f>(E54/E58)</f>
        <v>#DIV/0!</v>
      </c>
      <c r="F55" s="296"/>
      <c r="G55" s="139" t="e">
        <f>(G54/G58)</f>
        <v>#DIV/0!</v>
      </c>
      <c r="H55" s="296"/>
      <c r="I55" s="139" t="e">
        <f>(I54/I58)</f>
        <v>#DIV/0!</v>
      </c>
      <c r="J55" s="296"/>
      <c r="K55" s="139" t="e">
        <f>(K54/K58)</f>
        <v>#DIV/0!</v>
      </c>
      <c r="L55" s="296"/>
      <c r="M55" s="139" t="e">
        <f>(M54/M58)</f>
        <v>#DIV/0!</v>
      </c>
      <c r="N55" s="296"/>
      <c r="O55" s="139" t="e">
        <f>(O54/O58)</f>
        <v>#DIV/0!</v>
      </c>
      <c r="P55" s="296"/>
      <c r="Q55" s="139" t="e">
        <f>(Q54/Q58)</f>
        <v>#DIV/0!</v>
      </c>
      <c r="R55" s="296"/>
      <c r="S55" s="139" t="e">
        <f>(S54/S58)</f>
        <v>#DIV/0!</v>
      </c>
      <c r="T55" s="296"/>
      <c r="U55" s="139" t="e">
        <f>(U54/U58)</f>
        <v>#DIV/0!</v>
      </c>
      <c r="V55" s="296"/>
      <c r="W55" s="139" t="e">
        <f>(W54/W58)</f>
        <v>#DIV/0!</v>
      </c>
      <c r="X55" s="296"/>
      <c r="Y55" s="139" t="e">
        <f>(Y54/Y58)</f>
        <v>#DIV/0!</v>
      </c>
      <c r="Z55" s="296"/>
      <c r="AA55" s="139" t="e">
        <f>(AA54/AA58)</f>
        <v>#DIV/0!</v>
      </c>
      <c r="AB55" s="296"/>
      <c r="AC55" s="139" t="e">
        <f>(AC54/AC58)</f>
        <v>#DIV/0!</v>
      </c>
      <c r="AD55" s="296"/>
      <c r="AE55" s="139" t="e">
        <f>(AE54/AE58)</f>
        <v>#DIV/0!</v>
      </c>
      <c r="AF55" s="296"/>
      <c r="AG55" s="139" t="e">
        <f>(AG54/AG58)</f>
        <v>#DIV/0!</v>
      </c>
      <c r="AH55" s="296"/>
      <c r="AI55" s="139" t="e">
        <f>(AI54/AI58)</f>
        <v>#DIV/0!</v>
      </c>
      <c r="AJ55" s="296"/>
      <c r="AK55" s="139" t="e">
        <f>(AK54/AK58)</f>
        <v>#DIV/0!</v>
      </c>
      <c r="AL55" s="296"/>
      <c r="AM55" s="139" t="e">
        <f>(AM54/AM58)</f>
        <v>#DIV/0!</v>
      </c>
      <c r="AN55" s="296"/>
      <c r="AO55" s="139" t="e">
        <f>(AO54/AO58)</f>
        <v>#DIV/0!</v>
      </c>
      <c r="AP55" s="296"/>
      <c r="AQ55" s="139" t="e">
        <f>(AQ54/AQ58)</f>
        <v>#DIV/0!</v>
      </c>
      <c r="AR55" s="296"/>
      <c r="AS55" s="140" t="e">
        <f>(AS54/AS58)</f>
        <v>#DIV/0!</v>
      </c>
      <c r="AT55" s="276" t="e">
        <f t="shared" ref="AT55:BB55" si="11">(AT54/AT58)</f>
        <v>#DIV/0!</v>
      </c>
      <c r="AU55" s="276" t="e">
        <f t="shared" si="11"/>
        <v>#DIV/0!</v>
      </c>
      <c r="AV55" s="141" t="e">
        <f t="shared" si="11"/>
        <v>#DIV/0!</v>
      </c>
      <c r="AW55" s="141" t="e">
        <f t="shared" si="11"/>
        <v>#DIV/0!</v>
      </c>
      <c r="AX55" s="140" t="e">
        <f t="shared" si="11"/>
        <v>#DIV/0!</v>
      </c>
      <c r="AY55" s="276" t="e">
        <f t="shared" si="11"/>
        <v>#DIV/0!</v>
      </c>
      <c r="AZ55" s="276" t="e">
        <f t="shared" si="11"/>
        <v>#DIV/0!</v>
      </c>
      <c r="BA55" s="141" t="e">
        <f t="shared" si="11"/>
        <v>#DIV/0!</v>
      </c>
      <c r="BB55" s="141" t="e">
        <f t="shared" si="11"/>
        <v>#DIV/0!</v>
      </c>
    </row>
    <row r="56" spans="1:54" s="274" customFormat="1" ht="15.75">
      <c r="A56" s="313"/>
      <c r="B56" s="305" t="s">
        <v>31</v>
      </c>
      <c r="C56" s="305"/>
      <c r="D56" s="305"/>
      <c r="E56" s="272">
        <f>E58-SUM(E50,E52,E54)</f>
        <v>0</v>
      </c>
      <c r="F56" s="296"/>
      <c r="G56" s="272">
        <f>G58-SUM(G50,G52,G54)</f>
        <v>0</v>
      </c>
      <c r="H56" s="296"/>
      <c r="I56" s="272">
        <f>I58-SUM(I50,I52,I54)</f>
        <v>0</v>
      </c>
      <c r="J56" s="296"/>
      <c r="K56" s="272">
        <f>K58-SUM(K50,K52,K54)</f>
        <v>0</v>
      </c>
      <c r="L56" s="296"/>
      <c r="M56" s="272">
        <f>M58-SUM(M50,M52,M54)</f>
        <v>0</v>
      </c>
      <c r="N56" s="296"/>
      <c r="O56" s="272">
        <f>O58-SUM(O50,O52,O54)</f>
        <v>0</v>
      </c>
      <c r="P56" s="296"/>
      <c r="Q56" s="272">
        <f>Q58-SUM(Q50,Q52,Q54)</f>
        <v>0</v>
      </c>
      <c r="R56" s="296"/>
      <c r="S56" s="272">
        <f>S58-SUM(S50,S52,S54)</f>
        <v>0</v>
      </c>
      <c r="T56" s="296"/>
      <c r="U56" s="272">
        <f>U58-SUM(U50,U52,U54)</f>
        <v>0</v>
      </c>
      <c r="V56" s="296"/>
      <c r="W56" s="272">
        <f>W58-SUM(W50,W52,W54)</f>
        <v>0</v>
      </c>
      <c r="X56" s="296"/>
      <c r="Y56" s="272">
        <f>Y58-SUM(Y50,Y52,Y54)</f>
        <v>0</v>
      </c>
      <c r="Z56" s="296"/>
      <c r="AA56" s="272">
        <f>AA58-SUM(AA50,AA52,AA54)</f>
        <v>0</v>
      </c>
      <c r="AB56" s="296"/>
      <c r="AC56" s="272">
        <f>AC58-SUM(AC50,AC52,AC54)</f>
        <v>0</v>
      </c>
      <c r="AD56" s="296"/>
      <c r="AE56" s="272">
        <f>AE58-SUM(AE50,AE52,AE54)</f>
        <v>0</v>
      </c>
      <c r="AF56" s="296"/>
      <c r="AG56" s="272">
        <f>AG58-SUM(AG50,AG52,AG54)</f>
        <v>0</v>
      </c>
      <c r="AH56" s="296"/>
      <c r="AI56" s="272">
        <f>AI58-SUM(AI50,AI52,AI54)</f>
        <v>0</v>
      </c>
      <c r="AJ56" s="296"/>
      <c r="AK56" s="272">
        <f>AK58-SUM(AK50,AK52,AK54)</f>
        <v>0</v>
      </c>
      <c r="AL56" s="296"/>
      <c r="AM56" s="272">
        <f>AM58-SUM(AM50,AM52,AM54)</f>
        <v>0</v>
      </c>
      <c r="AN56" s="296"/>
      <c r="AO56" s="272">
        <f>AO58-SUM(AO50,AO52,AO54)</f>
        <v>0</v>
      </c>
      <c r="AP56" s="296"/>
      <c r="AQ56" s="272">
        <f>AQ58-SUM(AQ50,AQ52,AQ54)</f>
        <v>0</v>
      </c>
      <c r="AR56" s="296"/>
      <c r="AS56" s="137">
        <f>AS58-SUM(AS50,AS52,AS54)</f>
        <v>0</v>
      </c>
      <c r="AT56" s="272">
        <f>AT58-SUM(AT50,AT52,AT54)</f>
        <v>0</v>
      </c>
      <c r="AU56" s="272">
        <f>AU58-SUM(AU50,AU52,AU54)</f>
        <v>0</v>
      </c>
      <c r="AV56" s="138">
        <f>AV58-SUM(AV50,AV52,AV54)</f>
        <v>0</v>
      </c>
      <c r="AW56" s="138">
        <f>AW58-SUM(AW50,AW52,AW54)</f>
        <v>0</v>
      </c>
      <c r="AX56" s="137">
        <f t="shared" ref="AX56" si="12">AX58-SUM(AX50,AX52,AX54)</f>
        <v>0</v>
      </c>
      <c r="AY56" s="272">
        <f>AY58-SUM(AY50,AY52,AY54)</f>
        <v>0</v>
      </c>
      <c r="AZ56" s="272">
        <f>AZ58-SUM(AZ50,AZ52,AZ54)</f>
        <v>0</v>
      </c>
      <c r="BA56" s="138">
        <f>BA58-SUM(BA50,BA52,BA54)</f>
        <v>0</v>
      </c>
      <c r="BB56" s="138">
        <f>BB58-SUM(BB50,BB52,BB54)</f>
        <v>0</v>
      </c>
    </row>
    <row r="57" spans="1:54" s="144" customFormat="1">
      <c r="A57" s="313"/>
      <c r="B57" s="305"/>
      <c r="C57" s="305"/>
      <c r="D57" s="305"/>
      <c r="E57" s="139" t="e">
        <f>E56/E58</f>
        <v>#DIV/0!</v>
      </c>
      <c r="F57" s="296"/>
      <c r="G57" s="139" t="e">
        <f>G56/G58</f>
        <v>#DIV/0!</v>
      </c>
      <c r="H57" s="296"/>
      <c r="I57" s="139" t="e">
        <f>I56/I58</f>
        <v>#DIV/0!</v>
      </c>
      <c r="J57" s="296"/>
      <c r="K57" s="139" t="e">
        <f>K56/K58</f>
        <v>#DIV/0!</v>
      </c>
      <c r="L57" s="296"/>
      <c r="M57" s="139" t="e">
        <f>M56/M58</f>
        <v>#DIV/0!</v>
      </c>
      <c r="N57" s="296"/>
      <c r="O57" s="139" t="e">
        <f>O56/O58</f>
        <v>#DIV/0!</v>
      </c>
      <c r="P57" s="296"/>
      <c r="Q57" s="139" t="e">
        <f>Q56/Q58</f>
        <v>#DIV/0!</v>
      </c>
      <c r="R57" s="296"/>
      <c r="S57" s="139" t="e">
        <f>S56/S58</f>
        <v>#DIV/0!</v>
      </c>
      <c r="T57" s="296"/>
      <c r="U57" s="139" t="e">
        <f>U56/U58</f>
        <v>#DIV/0!</v>
      </c>
      <c r="V57" s="296"/>
      <c r="W57" s="139" t="e">
        <f>W56/W58</f>
        <v>#DIV/0!</v>
      </c>
      <c r="X57" s="296"/>
      <c r="Y57" s="139" t="e">
        <f>Y56/Y58</f>
        <v>#DIV/0!</v>
      </c>
      <c r="Z57" s="296"/>
      <c r="AA57" s="139" t="e">
        <f>AA56/AA58</f>
        <v>#DIV/0!</v>
      </c>
      <c r="AB57" s="296"/>
      <c r="AC57" s="139" t="e">
        <f>AC56/AC58</f>
        <v>#DIV/0!</v>
      </c>
      <c r="AD57" s="296"/>
      <c r="AE57" s="139" t="e">
        <f>AE56/AE58</f>
        <v>#DIV/0!</v>
      </c>
      <c r="AF57" s="296"/>
      <c r="AG57" s="139" t="e">
        <f>AG56/AG58</f>
        <v>#DIV/0!</v>
      </c>
      <c r="AH57" s="296"/>
      <c r="AI57" s="139" t="e">
        <f>AI56/AI58</f>
        <v>#DIV/0!</v>
      </c>
      <c r="AJ57" s="296"/>
      <c r="AK57" s="139" t="e">
        <f>AK56/AK58</f>
        <v>#DIV/0!</v>
      </c>
      <c r="AL57" s="296"/>
      <c r="AM57" s="139" t="e">
        <f>AM56/AM58</f>
        <v>#DIV/0!</v>
      </c>
      <c r="AN57" s="296"/>
      <c r="AO57" s="139" t="e">
        <f>AO56/AO58</f>
        <v>#DIV/0!</v>
      </c>
      <c r="AP57" s="296"/>
      <c r="AQ57" s="139" t="e">
        <f>AQ56/AQ58</f>
        <v>#DIV/0!</v>
      </c>
      <c r="AR57" s="296"/>
      <c r="AS57" s="140" t="e">
        <f>AS56/AS58</f>
        <v>#DIV/0!</v>
      </c>
      <c r="AT57" s="276" t="e">
        <f t="shared" ref="AT57:BB57" si="13">AT56/AT58</f>
        <v>#DIV/0!</v>
      </c>
      <c r="AU57" s="276" t="e">
        <f t="shared" si="13"/>
        <v>#DIV/0!</v>
      </c>
      <c r="AV57" s="141" t="e">
        <f t="shared" si="13"/>
        <v>#DIV/0!</v>
      </c>
      <c r="AW57" s="141" t="e">
        <f t="shared" si="13"/>
        <v>#DIV/0!</v>
      </c>
      <c r="AX57" s="140" t="e">
        <f t="shared" si="13"/>
        <v>#DIV/0!</v>
      </c>
      <c r="AY57" s="276" t="e">
        <f t="shared" si="13"/>
        <v>#DIV/0!</v>
      </c>
      <c r="AZ57" s="276" t="e">
        <f t="shared" si="13"/>
        <v>#DIV/0!</v>
      </c>
      <c r="BA57" s="141" t="e">
        <f t="shared" si="13"/>
        <v>#DIV/0!</v>
      </c>
      <c r="BB57" s="141" t="e">
        <f t="shared" si="13"/>
        <v>#DIV/0!</v>
      </c>
    </row>
    <row r="58" spans="1:54" s="144" customFormat="1" ht="15.75">
      <c r="A58" s="312" t="s">
        <v>32</v>
      </c>
      <c r="B58" s="312"/>
      <c r="C58" s="312"/>
      <c r="D58" s="312"/>
      <c r="E58" s="143">
        <f>COUNTIF('MAKLUMAT MURID'!$I13:$I52,"Pendidikan Moral")</f>
        <v>0</v>
      </c>
      <c r="F58" s="297"/>
      <c r="G58" s="143">
        <f>COUNTIF('MAKLUMAT MURID'!$I13:$I52,"Pendidikan Moral")</f>
        <v>0</v>
      </c>
      <c r="H58" s="297"/>
      <c r="I58" s="143">
        <f>COUNTIF('MAKLUMAT MURID'!$I13:$I52,"Pendidikan Moral")</f>
        <v>0</v>
      </c>
      <c r="J58" s="297"/>
      <c r="K58" s="143">
        <f>COUNTIF('MAKLUMAT MURID'!$I13:$I52,"Pendidikan Moral")</f>
        <v>0</v>
      </c>
      <c r="L58" s="297"/>
      <c r="M58" s="143">
        <f>COUNTIF('MAKLUMAT MURID'!$I13:$I52,"Pendidikan Moral")</f>
        <v>0</v>
      </c>
      <c r="N58" s="297"/>
      <c r="O58" s="143">
        <f>COUNTIF('MAKLUMAT MURID'!$I13:$I52,"Pendidikan Moral")</f>
        <v>0</v>
      </c>
      <c r="P58" s="297"/>
      <c r="Q58" s="143">
        <f>COUNTIF('MAKLUMAT MURID'!$I13:$I52,"Pendidikan Moral")</f>
        <v>0</v>
      </c>
      <c r="R58" s="297"/>
      <c r="S58" s="143">
        <f>COUNTIF('MAKLUMAT MURID'!$I13:$I52,"Pendidikan Moral")</f>
        <v>0</v>
      </c>
      <c r="T58" s="297"/>
      <c r="U58" s="143">
        <f>COUNTIF('MAKLUMAT MURID'!$I13:$I52,"Pendidikan Moral")</f>
        <v>0</v>
      </c>
      <c r="V58" s="297"/>
      <c r="W58" s="143">
        <f>COUNTIF('MAKLUMAT MURID'!$I13:$I52,"Pendidikan Moral")</f>
        <v>0</v>
      </c>
      <c r="X58" s="297"/>
      <c r="Y58" s="143">
        <f>COUNTIF('MAKLUMAT MURID'!$I13:$I52,"Pendidikan Moral")</f>
        <v>0</v>
      </c>
      <c r="Z58" s="297"/>
      <c r="AA58" s="143">
        <f>COUNTIF('MAKLUMAT MURID'!$I13:$I52,"Pendidikan Moral")</f>
        <v>0</v>
      </c>
      <c r="AB58" s="297"/>
      <c r="AC58" s="143">
        <f>COUNTIF('MAKLUMAT MURID'!$I13:$I52,"Pendidikan Moral")</f>
        <v>0</v>
      </c>
      <c r="AD58" s="297"/>
      <c r="AE58" s="143">
        <f>COUNTIF('MAKLUMAT MURID'!$I13:$I52,"Pendidikan Moral")</f>
        <v>0</v>
      </c>
      <c r="AF58" s="297"/>
      <c r="AG58" s="143">
        <f>COUNTIF('MAKLUMAT MURID'!$I13:$I52,"Pendidikan Moral")</f>
        <v>0</v>
      </c>
      <c r="AH58" s="297"/>
      <c r="AI58" s="143">
        <f>COUNTIF('MAKLUMAT MURID'!$I13:$I52,"Pendidikan Moral")</f>
        <v>0</v>
      </c>
      <c r="AJ58" s="297"/>
      <c r="AK58" s="143">
        <f>COUNTIF('MAKLUMAT MURID'!$I13:$I52,"Pendidikan Moral")</f>
        <v>0</v>
      </c>
      <c r="AL58" s="297"/>
      <c r="AM58" s="143">
        <f>COUNTIF('MAKLUMAT MURID'!$I13:$I52,"Pendidikan Moral")</f>
        <v>0</v>
      </c>
      <c r="AN58" s="297"/>
      <c r="AO58" s="143">
        <f>COUNTIF('MAKLUMAT MURID'!$I13:$I52,"Pendidikan Moral")</f>
        <v>0</v>
      </c>
      <c r="AP58" s="297"/>
      <c r="AQ58" s="143">
        <f>COUNTIF('MAKLUMAT MURID'!$I13:$I52,"Pendidikan Moral")</f>
        <v>0</v>
      </c>
      <c r="AR58" s="297"/>
      <c r="AS58" s="143">
        <f>COUNTIF('MAKLUMAT MURID'!$I13:$I52,"Pendidikan Moral")</f>
        <v>0</v>
      </c>
      <c r="AT58" s="143">
        <f>COUNTIF('MAKLUMAT MURID'!$AA13:$AA52,"4+Pendidikan Moral")</f>
        <v>0</v>
      </c>
      <c r="AU58" s="143">
        <f>COUNTIF('MAKLUMAT MURID'!$AA13:$AA52,"5+Pendidikan Moral")</f>
        <v>0</v>
      </c>
      <c r="AV58" s="143">
        <f>COUNTIF('MAKLUMAT MURID'!$AA13:$AA52,"4+Pendidikan Moral")</f>
        <v>0</v>
      </c>
      <c r="AW58" s="143">
        <f>COUNTIF('MAKLUMAT MURID'!$AA13:$AA52,"5+Pendidikan Moral")</f>
        <v>0</v>
      </c>
      <c r="AX58" s="143">
        <f>COUNTIF('MAKLUMAT MURID'!$I13:$I52,"Pendidikan Moral")</f>
        <v>0</v>
      </c>
      <c r="AY58" s="143">
        <f>COUNTIF('MAKLUMAT MURID'!$AA13:$AA52,"4+Pendidikan Moral")</f>
        <v>0</v>
      </c>
      <c r="AZ58" s="143">
        <f>COUNTIF('MAKLUMAT MURID'!$AA13:$AA52,"5+Pendidikan Moral")</f>
        <v>0</v>
      </c>
      <c r="BA58" s="275">
        <f>COUNTIF('MAKLUMAT MURID'!$AA13:$AA52,"4+Pendidikan Moral")</f>
        <v>0</v>
      </c>
      <c r="BB58" s="275">
        <f>COUNTIF('MAKLUMAT MURID'!$AA13:$AA52,"5+Pendidikan Moral")</f>
        <v>0</v>
      </c>
    </row>
  </sheetData>
  <sheetProtection password="D94E" sheet="1" objects="1" scenarios="1"/>
  <mergeCells count="76">
    <mergeCell ref="AC2:AF4"/>
    <mergeCell ref="A58:D58"/>
    <mergeCell ref="A50:A57"/>
    <mergeCell ref="B50:D51"/>
    <mergeCell ref="B52:D53"/>
    <mergeCell ref="B54:D55"/>
    <mergeCell ref="B56:D57"/>
    <mergeCell ref="Y2:AB4"/>
    <mergeCell ref="K5:L7"/>
    <mergeCell ref="M5:N7"/>
    <mergeCell ref="O5:P7"/>
    <mergeCell ref="Q5:R7"/>
    <mergeCell ref="S5:T7"/>
    <mergeCell ref="U5:V7"/>
    <mergeCell ref="W5:X7"/>
    <mergeCell ref="Y5:Z7"/>
    <mergeCell ref="AO2:AR4"/>
    <mergeCell ref="AK2:AN4"/>
    <mergeCell ref="A1:H1"/>
    <mergeCell ref="A2:A8"/>
    <mergeCell ref="B2:B8"/>
    <mergeCell ref="C2:C8"/>
    <mergeCell ref="D2:D8"/>
    <mergeCell ref="E2:H4"/>
    <mergeCell ref="E5:F7"/>
    <mergeCell ref="G5:H7"/>
    <mergeCell ref="I2:L4"/>
    <mergeCell ref="M2:P4"/>
    <mergeCell ref="Q2:T4"/>
    <mergeCell ref="U2:X4"/>
    <mergeCell ref="AG2:AJ4"/>
    <mergeCell ref="I5:J7"/>
    <mergeCell ref="AK5:AL7"/>
    <mergeCell ref="AM5:AN7"/>
    <mergeCell ref="AO5:AP7"/>
    <mergeCell ref="AQ5:AR7"/>
    <mergeCell ref="AS5:AW5"/>
    <mergeCell ref="AT6:AU6"/>
    <mergeCell ref="AV6:AW6"/>
    <mergeCell ref="AT7:AT8"/>
    <mergeCell ref="AU7:AU8"/>
    <mergeCell ref="AA5:AB7"/>
    <mergeCell ref="AC5:AD7"/>
    <mergeCell ref="AE5:AF7"/>
    <mergeCell ref="AG5:AH7"/>
    <mergeCell ref="AI5:AJ7"/>
    <mergeCell ref="BA6:BB6"/>
    <mergeCell ref="AS2:BB4"/>
    <mergeCell ref="AY6:AZ6"/>
    <mergeCell ref="AS6:AS8"/>
    <mergeCell ref="BA8:BB8"/>
    <mergeCell ref="AV8:AW8"/>
    <mergeCell ref="AX5:BB5"/>
    <mergeCell ref="AY7:AY8"/>
    <mergeCell ref="AZ7:AZ8"/>
    <mergeCell ref="AX6:AX8"/>
    <mergeCell ref="F50:F58"/>
    <mergeCell ref="H50:H58"/>
    <mergeCell ref="J50:J58"/>
    <mergeCell ref="L50:L58"/>
    <mergeCell ref="N50:N58"/>
    <mergeCell ref="P50:P58"/>
    <mergeCell ref="R50:R58"/>
    <mergeCell ref="T50:T58"/>
    <mergeCell ref="V50:V58"/>
    <mergeCell ref="X50:X58"/>
    <mergeCell ref="Z50:Z58"/>
    <mergeCell ref="AB50:AB58"/>
    <mergeCell ref="AD50:AD58"/>
    <mergeCell ref="AF50:AF58"/>
    <mergeCell ref="AH50:AH58"/>
    <mergeCell ref="AJ50:AJ58"/>
    <mergeCell ref="AL50:AL58"/>
    <mergeCell ref="AN50:AN58"/>
    <mergeCell ref="AP50:AP58"/>
    <mergeCell ref="AR50:AR58"/>
  </mergeCells>
  <dataValidations count="2">
    <dataValidation type="whole" allowBlank="1" showErrorMessage="1" errorTitle="TAHAP PENGUASAAN" error="Sila Berikan Nilai Antara 1 hingga 3 Sahaja. Terima Kasih" sqref="AS9:AS48 AX9:AX48">
      <formula1>1</formula1>
      <formula2>3</formula2>
    </dataValidation>
    <dataValidation allowBlank="1" showErrorMessage="1" errorTitle="TAHAP PENGUASAAN" error="Sila Berikan Nilai Antara 1 hingga 3 Sahaja. Terima Kasih" sqref="AT9:AU48 AR9:AR48 AY9:AZ48 F9:F48 H9:H48 L9:L48 N9:N48 P9:P48 R9:R48 T9:T48 V9:V48 X9:X48 Z9:Z48 AB9:AB48 AD9:AD48 AF9:AF48 AH9:AH48 AJ9:AJ48 AL9:AL48 J9:J48 AP9:AP48 AN9:AN48"/>
  </dataValidations>
  <pageMargins left="0.7" right="0.7" top="0.75" bottom="0.75" header="0.3" footer="0.3"/>
  <pageSetup paperSize="9" scale="28" orientation="landscape" r:id="rId1"/>
  <legacyDrawing r:id="rId2"/>
  <extLst>
    <ext xmlns:x14="http://schemas.microsoft.com/office/spreadsheetml/2009/9/main" uri="{CCE6A557-97BC-4b89-ADB6-D9C93CAAB3DF}">
      <x14:dataValidations xmlns:xm="http://schemas.microsoft.com/office/excel/2006/main" count="1">
        <x14:dataValidation type="list" allowBlank="1" showErrorMessage="1" errorTitle="TAHAP PENGUASAAN" error="Sila Berikan Nilai Antara 1 hingga 3 Sahaja. Terima Kasih">
          <x14:formula1>
            <xm:f>Configuration!$C$12:$C$14</xm:f>
          </x14:formula1>
          <xm:sqref>E9:E48 AV9:AW48 G9:G48 K9:K48 O9:O48 U9:U48 S9:S48 Y9:Y48 AI9:AI48 AC9:AC48 AA9:AA48 AG9:AG48 AE9:AE48 AQ9:AQ48 AM9:AM48 AK9:AK48 I9:I48 Q9:Q48 M9:M48 W9:W48 AO9:AO48 BA9:BB48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CR58"/>
  <sheetViews>
    <sheetView zoomScale="50" zoomScaleNormal="50" workbookViewId="0">
      <selection activeCell="AD85" sqref="AD85"/>
    </sheetView>
  </sheetViews>
  <sheetFormatPr defaultRowHeight="15"/>
  <cols>
    <col min="1" max="1" width="4.5703125" customWidth="1"/>
    <col min="2" max="2" width="39.85546875" customWidth="1"/>
    <col min="3" max="3" width="8.140625" customWidth="1"/>
    <col min="4" max="4" width="8.28515625" customWidth="1"/>
    <col min="5" max="5" width="8.42578125" customWidth="1"/>
    <col min="6" max="6" width="9.42578125" customWidth="1"/>
    <col min="7" max="7" width="8.42578125" customWidth="1"/>
    <col min="8" max="8" width="10.28515625" customWidth="1"/>
    <col min="9" max="9" width="8.42578125" customWidth="1"/>
    <col min="10" max="10" width="10.140625" customWidth="1"/>
    <col min="11" max="11" width="8.42578125" customWidth="1"/>
    <col min="12" max="12" width="9.85546875" customWidth="1"/>
    <col min="13" max="13" width="8.42578125" customWidth="1"/>
    <col min="14" max="14" width="10.85546875" customWidth="1"/>
    <col min="15" max="15" width="8.42578125" customWidth="1"/>
    <col min="16" max="16" width="10.28515625" customWidth="1"/>
    <col min="17" max="17" width="8.42578125" customWidth="1"/>
    <col min="18" max="18" width="11" customWidth="1"/>
    <col min="19" max="19" width="8.42578125" customWidth="1"/>
    <col min="20" max="20" width="11" customWidth="1"/>
    <col min="21" max="21" width="8.42578125" customWidth="1"/>
    <col min="22" max="22" width="10.140625" customWidth="1"/>
    <col min="23" max="23" width="8.42578125" customWidth="1"/>
    <col min="24" max="24" width="10.85546875" customWidth="1"/>
    <col min="25" max="25" width="8.42578125" customWidth="1"/>
    <col min="26" max="26" width="10.140625" customWidth="1"/>
    <col min="27" max="27" width="8.42578125" customWidth="1"/>
    <col min="28" max="28" width="10.85546875" customWidth="1"/>
    <col min="29" max="29" width="8.42578125" customWidth="1"/>
    <col min="30" max="30" width="11.28515625" customWidth="1"/>
    <col min="31" max="31" width="8.42578125" customWidth="1"/>
    <col min="32" max="32" width="11" customWidth="1"/>
    <col min="33" max="33" width="8.42578125" customWidth="1"/>
    <col min="34" max="34" width="12" customWidth="1"/>
    <col min="35" max="35" width="8.42578125" customWidth="1"/>
    <col min="36" max="36" width="10.28515625" customWidth="1"/>
    <col min="37" max="37" width="8.42578125" customWidth="1"/>
    <col min="38" max="38" width="11.28515625" customWidth="1"/>
    <col min="39" max="39" width="8.42578125" customWidth="1"/>
    <col min="40" max="40" width="12.28515625" customWidth="1"/>
    <col min="41" max="41" width="8.42578125" customWidth="1"/>
    <col min="42" max="42" width="10.85546875" customWidth="1"/>
    <col min="43" max="43" width="8.42578125" customWidth="1"/>
    <col min="44" max="44" width="10.28515625" customWidth="1"/>
    <col min="45" max="45" width="8.42578125" customWidth="1"/>
    <col min="46" max="46" width="12" customWidth="1"/>
    <col min="47" max="49" width="8.42578125" customWidth="1"/>
    <col min="50" max="50" width="10.5703125" customWidth="1"/>
    <col min="51" max="51" width="8.42578125" customWidth="1"/>
    <col min="52" max="52" width="10.5703125" customWidth="1"/>
    <col min="53" max="53" width="8.42578125" customWidth="1"/>
    <col min="54" max="54" width="10.85546875" customWidth="1"/>
    <col min="55" max="55" width="8.42578125" customWidth="1"/>
    <col min="56" max="56" width="11.7109375" customWidth="1"/>
    <col min="57" max="57" width="9.140625" customWidth="1"/>
    <col min="58" max="59" width="9.140625" hidden="1" customWidth="1"/>
    <col min="61" max="62" width="9.140625" hidden="1" customWidth="1"/>
    <col min="64" max="65" width="9.140625" hidden="1" customWidth="1"/>
    <col min="67" max="68" width="9.140625" hidden="1" customWidth="1"/>
    <col min="70" max="71" width="9.140625" hidden="1" customWidth="1"/>
    <col min="73" max="74" width="9.140625" hidden="1" customWidth="1"/>
    <col min="78" max="79" width="9.140625" hidden="1" customWidth="1"/>
    <col min="81" max="82" width="9.140625" hidden="1" customWidth="1"/>
    <col min="84" max="85" width="9.140625" hidden="1" customWidth="1"/>
    <col min="87" max="88" width="9.140625" hidden="1" customWidth="1"/>
    <col min="90" max="91" width="9.140625" hidden="1" customWidth="1"/>
    <col min="93" max="94" width="9.140625" hidden="1" customWidth="1"/>
  </cols>
  <sheetData>
    <row r="1" spans="1:96" ht="27.75" customHeight="1">
      <c r="A1" s="336" t="s">
        <v>326</v>
      </c>
      <c r="B1" s="336"/>
      <c r="C1" s="336"/>
      <c r="D1" s="336"/>
      <c r="E1" s="336"/>
      <c r="F1" s="336"/>
      <c r="G1" s="336"/>
      <c r="H1" s="336"/>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3"/>
      <c r="BF1" s="23"/>
      <c r="BG1" s="23"/>
    </row>
    <row r="2" spans="1:96" ht="31.5" customHeight="1">
      <c r="A2" s="324" t="s">
        <v>17</v>
      </c>
      <c r="B2" s="324" t="s">
        <v>18</v>
      </c>
      <c r="C2" s="324" t="s">
        <v>19</v>
      </c>
      <c r="D2" s="328" t="s">
        <v>12</v>
      </c>
      <c r="E2" s="316" t="s">
        <v>343</v>
      </c>
      <c r="F2" s="317"/>
      <c r="G2" s="317"/>
      <c r="H2" s="317"/>
      <c r="I2" s="317"/>
      <c r="J2" s="317"/>
      <c r="K2" s="317"/>
      <c r="L2" s="317"/>
      <c r="M2" s="317"/>
      <c r="N2" s="317"/>
      <c r="O2" s="317"/>
      <c r="P2" s="317"/>
      <c r="Q2" s="316" t="s">
        <v>344</v>
      </c>
      <c r="R2" s="317"/>
      <c r="S2" s="317"/>
      <c r="T2" s="317"/>
      <c r="U2" s="317"/>
      <c r="V2" s="317"/>
      <c r="W2" s="317"/>
      <c r="X2" s="317"/>
      <c r="Y2" s="317"/>
      <c r="Z2" s="317"/>
      <c r="AA2" s="317"/>
      <c r="AB2" s="317"/>
      <c r="AC2" s="317"/>
      <c r="AD2" s="317"/>
      <c r="AE2" s="317"/>
      <c r="AF2" s="317"/>
      <c r="AG2" s="366" t="s">
        <v>345</v>
      </c>
      <c r="AH2" s="367"/>
      <c r="AI2" s="367"/>
      <c r="AJ2" s="367"/>
      <c r="AK2" s="367"/>
      <c r="AL2" s="367"/>
      <c r="AM2" s="367"/>
      <c r="AN2" s="367"/>
      <c r="AO2" s="366" t="s">
        <v>346</v>
      </c>
      <c r="AP2" s="367"/>
      <c r="AQ2" s="367"/>
      <c r="AR2" s="367"/>
      <c r="AS2" s="366" t="s">
        <v>347</v>
      </c>
      <c r="AT2" s="367"/>
      <c r="AU2" s="367"/>
      <c r="AV2" s="367"/>
      <c r="AW2" s="366" t="s">
        <v>348</v>
      </c>
      <c r="AX2" s="367"/>
      <c r="AY2" s="367"/>
      <c r="AZ2" s="367"/>
      <c r="BA2" s="367"/>
      <c r="BB2" s="367"/>
      <c r="BC2" s="367"/>
      <c r="BD2" s="367"/>
      <c r="BE2" s="292" t="s">
        <v>319</v>
      </c>
      <c r="BF2" s="292"/>
      <c r="BG2" s="292"/>
      <c r="BH2" s="292"/>
      <c r="BI2" s="292"/>
      <c r="BJ2" s="292"/>
      <c r="BK2" s="292"/>
      <c r="BL2" s="292"/>
      <c r="BM2" s="292"/>
      <c r="BN2" s="292"/>
      <c r="BO2" s="292"/>
      <c r="BP2" s="292"/>
      <c r="BQ2" s="292"/>
      <c r="BR2" s="292"/>
      <c r="BS2" s="292"/>
      <c r="BT2" s="292"/>
      <c r="BU2" s="292"/>
      <c r="BV2" s="292"/>
      <c r="BW2" s="292"/>
      <c r="BX2" s="292"/>
      <c r="BY2" s="292" t="s">
        <v>319</v>
      </c>
      <c r="BZ2" s="292"/>
      <c r="CA2" s="292"/>
      <c r="CB2" s="292"/>
      <c r="CC2" s="292"/>
      <c r="CD2" s="292"/>
      <c r="CE2" s="292"/>
      <c r="CF2" s="292"/>
      <c r="CG2" s="292"/>
      <c r="CH2" s="292"/>
      <c r="CI2" s="292"/>
      <c r="CJ2" s="292"/>
      <c r="CK2" s="292"/>
      <c r="CL2" s="292"/>
      <c r="CM2" s="292"/>
      <c r="CN2" s="292"/>
      <c r="CO2" s="292"/>
      <c r="CP2" s="292"/>
      <c r="CQ2" s="292"/>
      <c r="CR2" s="292"/>
    </row>
    <row r="3" spans="1:96">
      <c r="A3" s="324"/>
      <c r="B3" s="324"/>
      <c r="C3" s="324"/>
      <c r="D3" s="328"/>
      <c r="E3" s="320" t="s">
        <v>64</v>
      </c>
      <c r="F3" s="320"/>
      <c r="G3" s="320"/>
      <c r="H3" s="320"/>
      <c r="I3" s="320" t="s">
        <v>65</v>
      </c>
      <c r="J3" s="320"/>
      <c r="K3" s="320"/>
      <c r="L3" s="320"/>
      <c r="M3" s="357" t="s">
        <v>66</v>
      </c>
      <c r="N3" s="358"/>
      <c r="O3" s="358"/>
      <c r="P3" s="358"/>
      <c r="Q3" s="357" t="s">
        <v>68</v>
      </c>
      <c r="R3" s="358"/>
      <c r="S3" s="358"/>
      <c r="T3" s="358"/>
      <c r="U3" s="357" t="s">
        <v>69</v>
      </c>
      <c r="V3" s="358"/>
      <c r="W3" s="358"/>
      <c r="X3" s="358"/>
      <c r="Y3" s="357" t="s">
        <v>70</v>
      </c>
      <c r="Z3" s="358"/>
      <c r="AA3" s="358"/>
      <c r="AB3" s="358"/>
      <c r="AC3" s="357" t="s">
        <v>71</v>
      </c>
      <c r="AD3" s="358"/>
      <c r="AE3" s="358"/>
      <c r="AF3" s="358"/>
      <c r="AG3" s="357" t="s">
        <v>73</v>
      </c>
      <c r="AH3" s="358"/>
      <c r="AI3" s="358"/>
      <c r="AJ3" s="358"/>
      <c r="AK3" s="357" t="s">
        <v>74</v>
      </c>
      <c r="AL3" s="358"/>
      <c r="AM3" s="358"/>
      <c r="AN3" s="358"/>
      <c r="AO3" s="357" t="s">
        <v>79</v>
      </c>
      <c r="AP3" s="358"/>
      <c r="AQ3" s="358"/>
      <c r="AR3" s="358"/>
      <c r="AS3" s="357" t="s">
        <v>80</v>
      </c>
      <c r="AT3" s="358"/>
      <c r="AU3" s="358"/>
      <c r="AV3" s="358"/>
      <c r="AW3" s="357" t="s">
        <v>81</v>
      </c>
      <c r="AX3" s="358"/>
      <c r="AY3" s="358"/>
      <c r="AZ3" s="358"/>
      <c r="BA3" s="357" t="s">
        <v>82</v>
      </c>
      <c r="BB3" s="358"/>
      <c r="BC3" s="358"/>
      <c r="BD3" s="358"/>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row>
    <row r="4" spans="1:96">
      <c r="A4" s="324"/>
      <c r="B4" s="324"/>
      <c r="C4" s="324"/>
      <c r="D4" s="328"/>
      <c r="E4" s="320"/>
      <c r="F4" s="320"/>
      <c r="G4" s="320"/>
      <c r="H4" s="320"/>
      <c r="I4" s="320"/>
      <c r="J4" s="320"/>
      <c r="K4" s="320"/>
      <c r="L4" s="320"/>
      <c r="M4" s="361"/>
      <c r="N4" s="362"/>
      <c r="O4" s="362"/>
      <c r="P4" s="362"/>
      <c r="Q4" s="361"/>
      <c r="R4" s="362"/>
      <c r="S4" s="362"/>
      <c r="T4" s="362"/>
      <c r="U4" s="361"/>
      <c r="V4" s="362"/>
      <c r="W4" s="362"/>
      <c r="X4" s="362"/>
      <c r="Y4" s="361"/>
      <c r="Z4" s="362"/>
      <c r="AA4" s="362"/>
      <c r="AB4" s="362"/>
      <c r="AC4" s="361"/>
      <c r="AD4" s="362"/>
      <c r="AE4" s="362"/>
      <c r="AF4" s="362"/>
      <c r="AG4" s="361"/>
      <c r="AH4" s="362"/>
      <c r="AI4" s="362"/>
      <c r="AJ4" s="362"/>
      <c r="AK4" s="361"/>
      <c r="AL4" s="362"/>
      <c r="AM4" s="362"/>
      <c r="AN4" s="362"/>
      <c r="AO4" s="361"/>
      <c r="AP4" s="362"/>
      <c r="AQ4" s="362"/>
      <c r="AR4" s="362"/>
      <c r="AS4" s="361"/>
      <c r="AT4" s="362"/>
      <c r="AU4" s="362"/>
      <c r="AV4" s="362"/>
      <c r="AW4" s="361"/>
      <c r="AX4" s="362"/>
      <c r="AY4" s="362"/>
      <c r="AZ4" s="362"/>
      <c r="BA4" s="361"/>
      <c r="BB4" s="362"/>
      <c r="BC4" s="362"/>
      <c r="BD4" s="36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row>
    <row r="5" spans="1:96" ht="30" customHeight="1">
      <c r="A5" s="324"/>
      <c r="B5" s="324"/>
      <c r="C5" s="324"/>
      <c r="D5" s="328"/>
      <c r="E5" s="298" t="s">
        <v>25</v>
      </c>
      <c r="F5" s="299"/>
      <c r="G5" s="306" t="s">
        <v>24</v>
      </c>
      <c r="H5" s="307"/>
      <c r="I5" s="298" t="s">
        <v>23</v>
      </c>
      <c r="J5" s="299"/>
      <c r="K5" s="306" t="s">
        <v>24</v>
      </c>
      <c r="L5" s="307"/>
      <c r="M5" s="298" t="s">
        <v>23</v>
      </c>
      <c r="N5" s="299"/>
      <c r="O5" s="306" t="s">
        <v>24</v>
      </c>
      <c r="P5" s="307"/>
      <c r="Q5" s="298" t="s">
        <v>23</v>
      </c>
      <c r="R5" s="299"/>
      <c r="S5" s="306" t="s">
        <v>24</v>
      </c>
      <c r="T5" s="307"/>
      <c r="U5" s="298" t="s">
        <v>23</v>
      </c>
      <c r="V5" s="299"/>
      <c r="W5" s="306" t="s">
        <v>24</v>
      </c>
      <c r="X5" s="307"/>
      <c r="Y5" s="298" t="s">
        <v>23</v>
      </c>
      <c r="Z5" s="299"/>
      <c r="AA5" s="306" t="s">
        <v>24</v>
      </c>
      <c r="AB5" s="307"/>
      <c r="AC5" s="298" t="s">
        <v>23</v>
      </c>
      <c r="AD5" s="299"/>
      <c r="AE5" s="306" t="s">
        <v>24</v>
      </c>
      <c r="AF5" s="307"/>
      <c r="AG5" s="298" t="s">
        <v>23</v>
      </c>
      <c r="AH5" s="299"/>
      <c r="AI5" s="306" t="s">
        <v>24</v>
      </c>
      <c r="AJ5" s="307"/>
      <c r="AK5" s="298" t="s">
        <v>23</v>
      </c>
      <c r="AL5" s="299"/>
      <c r="AM5" s="306" t="s">
        <v>24</v>
      </c>
      <c r="AN5" s="307"/>
      <c r="AO5" s="298" t="s">
        <v>23</v>
      </c>
      <c r="AP5" s="299"/>
      <c r="AQ5" s="306" t="s">
        <v>24</v>
      </c>
      <c r="AR5" s="307"/>
      <c r="AS5" s="298" t="s">
        <v>23</v>
      </c>
      <c r="AT5" s="299"/>
      <c r="AU5" s="306" t="s">
        <v>24</v>
      </c>
      <c r="AV5" s="307"/>
      <c r="AW5" s="298" t="s">
        <v>23</v>
      </c>
      <c r="AX5" s="299"/>
      <c r="AY5" s="306" t="s">
        <v>24</v>
      </c>
      <c r="AZ5" s="307"/>
      <c r="BA5" s="298" t="s">
        <v>23</v>
      </c>
      <c r="BB5" s="299"/>
      <c r="BC5" s="306" t="s">
        <v>24</v>
      </c>
      <c r="BD5" s="307"/>
      <c r="BE5" s="314" t="s">
        <v>446</v>
      </c>
      <c r="BF5" s="315"/>
      <c r="BG5" s="315"/>
      <c r="BH5" s="315"/>
      <c r="BI5" s="315"/>
      <c r="BJ5" s="315"/>
      <c r="BK5" s="315"/>
      <c r="BL5" s="315"/>
      <c r="BM5" s="315"/>
      <c r="BN5" s="315"/>
      <c r="BO5" s="315"/>
      <c r="BP5" s="315"/>
      <c r="BQ5" s="315"/>
      <c r="BR5" s="315"/>
      <c r="BS5" s="315"/>
      <c r="BT5" s="315"/>
      <c r="BU5" s="315"/>
      <c r="BV5" s="315"/>
      <c r="BW5" s="315"/>
      <c r="BX5" s="329"/>
      <c r="BY5" s="314" t="s">
        <v>447</v>
      </c>
      <c r="BZ5" s="315"/>
      <c r="CA5" s="315"/>
      <c r="CB5" s="315"/>
      <c r="CC5" s="315"/>
      <c r="CD5" s="315"/>
      <c r="CE5" s="315"/>
      <c r="CF5" s="315"/>
      <c r="CG5" s="315"/>
      <c r="CH5" s="315"/>
      <c r="CI5" s="315"/>
      <c r="CJ5" s="315"/>
      <c r="CK5" s="315"/>
      <c r="CL5" s="315"/>
      <c r="CM5" s="315"/>
      <c r="CN5" s="315"/>
      <c r="CO5" s="315"/>
      <c r="CP5" s="315"/>
      <c r="CQ5" s="315"/>
      <c r="CR5" s="329"/>
    </row>
    <row r="6" spans="1:96" ht="15.75" customHeight="1">
      <c r="A6" s="324"/>
      <c r="B6" s="324"/>
      <c r="C6" s="324"/>
      <c r="D6" s="328"/>
      <c r="E6" s="300"/>
      <c r="F6" s="301"/>
      <c r="G6" s="308"/>
      <c r="H6" s="309"/>
      <c r="I6" s="300"/>
      <c r="J6" s="301"/>
      <c r="K6" s="308"/>
      <c r="L6" s="309"/>
      <c r="M6" s="300"/>
      <c r="N6" s="301"/>
      <c r="O6" s="308"/>
      <c r="P6" s="309"/>
      <c r="Q6" s="300"/>
      <c r="R6" s="301"/>
      <c r="S6" s="308"/>
      <c r="T6" s="309"/>
      <c r="U6" s="300"/>
      <c r="V6" s="301"/>
      <c r="W6" s="308"/>
      <c r="X6" s="309"/>
      <c r="Y6" s="300"/>
      <c r="Z6" s="301"/>
      <c r="AA6" s="308"/>
      <c r="AB6" s="309"/>
      <c r="AC6" s="300"/>
      <c r="AD6" s="301"/>
      <c r="AE6" s="308"/>
      <c r="AF6" s="309"/>
      <c r="AG6" s="300"/>
      <c r="AH6" s="301"/>
      <c r="AI6" s="308"/>
      <c r="AJ6" s="309"/>
      <c r="AK6" s="300"/>
      <c r="AL6" s="301"/>
      <c r="AM6" s="308"/>
      <c r="AN6" s="309"/>
      <c r="AO6" s="300"/>
      <c r="AP6" s="301"/>
      <c r="AQ6" s="308"/>
      <c r="AR6" s="309"/>
      <c r="AS6" s="300"/>
      <c r="AT6" s="301"/>
      <c r="AU6" s="308"/>
      <c r="AV6" s="309"/>
      <c r="AW6" s="300"/>
      <c r="AX6" s="301"/>
      <c r="AY6" s="308"/>
      <c r="AZ6" s="309"/>
      <c r="BA6" s="300"/>
      <c r="BB6" s="301"/>
      <c r="BC6" s="308"/>
      <c r="BD6" s="309"/>
      <c r="BE6" s="330" t="s">
        <v>331</v>
      </c>
      <c r="BF6" s="293" t="s">
        <v>331</v>
      </c>
      <c r="BG6" s="294"/>
      <c r="BH6" s="330" t="s">
        <v>281</v>
      </c>
      <c r="BI6" s="293" t="s">
        <v>281</v>
      </c>
      <c r="BJ6" s="294"/>
      <c r="BK6" s="330" t="s">
        <v>282</v>
      </c>
      <c r="BL6" s="293" t="s">
        <v>282</v>
      </c>
      <c r="BM6" s="294"/>
      <c r="BN6" s="330" t="s">
        <v>283</v>
      </c>
      <c r="BO6" s="293" t="s">
        <v>283</v>
      </c>
      <c r="BP6" s="294"/>
      <c r="BQ6" s="330" t="s">
        <v>284</v>
      </c>
      <c r="BR6" s="293" t="s">
        <v>284</v>
      </c>
      <c r="BS6" s="294"/>
      <c r="BT6" s="330" t="s">
        <v>285</v>
      </c>
      <c r="BU6" s="293" t="s">
        <v>285</v>
      </c>
      <c r="BV6" s="294"/>
      <c r="BW6" s="321" t="s">
        <v>155</v>
      </c>
      <c r="BX6" s="322"/>
      <c r="BY6" s="330" t="s">
        <v>331</v>
      </c>
      <c r="BZ6" s="293" t="s">
        <v>331</v>
      </c>
      <c r="CA6" s="294"/>
      <c r="CB6" s="330" t="s">
        <v>281</v>
      </c>
      <c r="CC6" s="293" t="s">
        <v>281</v>
      </c>
      <c r="CD6" s="294"/>
      <c r="CE6" s="330" t="s">
        <v>282</v>
      </c>
      <c r="CF6" s="293" t="s">
        <v>282</v>
      </c>
      <c r="CG6" s="294"/>
      <c r="CH6" s="330" t="s">
        <v>283</v>
      </c>
      <c r="CI6" s="293" t="s">
        <v>283</v>
      </c>
      <c r="CJ6" s="294"/>
      <c r="CK6" s="330" t="s">
        <v>284</v>
      </c>
      <c r="CL6" s="293" t="s">
        <v>284</v>
      </c>
      <c r="CM6" s="294"/>
      <c r="CN6" s="330" t="s">
        <v>285</v>
      </c>
      <c r="CO6" s="293" t="s">
        <v>285</v>
      </c>
      <c r="CP6" s="294"/>
      <c r="CQ6" s="321" t="s">
        <v>155</v>
      </c>
      <c r="CR6" s="322"/>
    </row>
    <row r="7" spans="1:96" ht="15.75" customHeight="1">
      <c r="A7" s="324"/>
      <c r="B7" s="324"/>
      <c r="C7" s="324"/>
      <c r="D7" s="328"/>
      <c r="E7" s="302"/>
      <c r="F7" s="303"/>
      <c r="G7" s="310" t="s">
        <v>24</v>
      </c>
      <c r="H7" s="311"/>
      <c r="I7" s="302"/>
      <c r="J7" s="303"/>
      <c r="K7" s="310" t="s">
        <v>24</v>
      </c>
      <c r="L7" s="311"/>
      <c r="M7" s="302"/>
      <c r="N7" s="303"/>
      <c r="O7" s="310" t="s">
        <v>24</v>
      </c>
      <c r="P7" s="311"/>
      <c r="Q7" s="302"/>
      <c r="R7" s="303"/>
      <c r="S7" s="310" t="s">
        <v>24</v>
      </c>
      <c r="T7" s="311"/>
      <c r="U7" s="302"/>
      <c r="V7" s="303"/>
      <c r="W7" s="310" t="s">
        <v>24</v>
      </c>
      <c r="X7" s="311"/>
      <c r="Y7" s="302"/>
      <c r="Z7" s="303"/>
      <c r="AA7" s="310" t="s">
        <v>24</v>
      </c>
      <c r="AB7" s="311"/>
      <c r="AC7" s="302"/>
      <c r="AD7" s="303"/>
      <c r="AE7" s="310" t="s">
        <v>24</v>
      </c>
      <c r="AF7" s="311"/>
      <c r="AG7" s="302"/>
      <c r="AH7" s="303"/>
      <c r="AI7" s="310" t="s">
        <v>24</v>
      </c>
      <c r="AJ7" s="311"/>
      <c r="AK7" s="302"/>
      <c r="AL7" s="303"/>
      <c r="AM7" s="310" t="s">
        <v>24</v>
      </c>
      <c r="AN7" s="311"/>
      <c r="AO7" s="302"/>
      <c r="AP7" s="303"/>
      <c r="AQ7" s="310" t="s">
        <v>24</v>
      </c>
      <c r="AR7" s="311"/>
      <c r="AS7" s="302"/>
      <c r="AT7" s="303"/>
      <c r="AU7" s="310" t="s">
        <v>24</v>
      </c>
      <c r="AV7" s="311"/>
      <c r="AW7" s="302"/>
      <c r="AX7" s="303"/>
      <c r="AY7" s="310" t="s">
        <v>24</v>
      </c>
      <c r="AZ7" s="311"/>
      <c r="BA7" s="302"/>
      <c r="BB7" s="303"/>
      <c r="BC7" s="310" t="s">
        <v>24</v>
      </c>
      <c r="BD7" s="311"/>
      <c r="BE7" s="331"/>
      <c r="BF7" s="72" t="s">
        <v>26</v>
      </c>
      <c r="BG7" s="72" t="s">
        <v>27</v>
      </c>
      <c r="BH7" s="331"/>
      <c r="BI7" s="72" t="s">
        <v>26</v>
      </c>
      <c r="BJ7" s="72" t="s">
        <v>27</v>
      </c>
      <c r="BK7" s="331"/>
      <c r="BL7" s="72" t="s">
        <v>26</v>
      </c>
      <c r="BM7" s="72" t="s">
        <v>27</v>
      </c>
      <c r="BN7" s="331"/>
      <c r="BO7" s="72" t="s">
        <v>26</v>
      </c>
      <c r="BP7" s="72" t="s">
        <v>27</v>
      </c>
      <c r="BQ7" s="331"/>
      <c r="BR7" s="72" t="s">
        <v>26</v>
      </c>
      <c r="BS7" s="72" t="s">
        <v>27</v>
      </c>
      <c r="BT7" s="331"/>
      <c r="BU7" s="72" t="s">
        <v>26</v>
      </c>
      <c r="BV7" s="72" t="s">
        <v>27</v>
      </c>
      <c r="BW7" s="67" t="s">
        <v>26</v>
      </c>
      <c r="BX7" s="67" t="s">
        <v>27</v>
      </c>
      <c r="BY7" s="331"/>
      <c r="BZ7" s="72" t="s">
        <v>26</v>
      </c>
      <c r="CA7" s="72" t="s">
        <v>27</v>
      </c>
      <c r="CB7" s="331"/>
      <c r="CC7" s="72" t="s">
        <v>26</v>
      </c>
      <c r="CD7" s="72" t="s">
        <v>27</v>
      </c>
      <c r="CE7" s="331"/>
      <c r="CF7" s="72" t="s">
        <v>26</v>
      </c>
      <c r="CG7" s="72" t="s">
        <v>27</v>
      </c>
      <c r="CH7" s="331"/>
      <c r="CI7" s="72" t="s">
        <v>26</v>
      </c>
      <c r="CJ7" s="72" t="s">
        <v>27</v>
      </c>
      <c r="CK7" s="331"/>
      <c r="CL7" s="72" t="s">
        <v>26</v>
      </c>
      <c r="CM7" s="72" t="s">
        <v>27</v>
      </c>
      <c r="CN7" s="331"/>
      <c r="CO7" s="72" t="s">
        <v>26</v>
      </c>
      <c r="CP7" s="72" t="s">
        <v>27</v>
      </c>
      <c r="CQ7" s="67" t="s">
        <v>26</v>
      </c>
      <c r="CR7" s="67" t="s">
        <v>27</v>
      </c>
    </row>
    <row r="8" spans="1:96" ht="21.75" customHeight="1">
      <c r="A8" s="324"/>
      <c r="B8" s="324"/>
      <c r="C8" s="324"/>
      <c r="D8" s="328"/>
      <c r="E8" s="122" t="s">
        <v>25</v>
      </c>
      <c r="F8" s="122" t="s">
        <v>262</v>
      </c>
      <c r="G8" s="122" t="s">
        <v>25</v>
      </c>
      <c r="H8" s="122" t="s">
        <v>262</v>
      </c>
      <c r="I8" s="122" t="s">
        <v>25</v>
      </c>
      <c r="J8" s="122" t="s">
        <v>262</v>
      </c>
      <c r="K8" s="122" t="s">
        <v>25</v>
      </c>
      <c r="L8" s="122" t="s">
        <v>262</v>
      </c>
      <c r="M8" s="122" t="s">
        <v>25</v>
      </c>
      <c r="N8" s="122" t="s">
        <v>262</v>
      </c>
      <c r="O8" s="122" t="s">
        <v>25</v>
      </c>
      <c r="P8" s="122" t="s">
        <v>262</v>
      </c>
      <c r="Q8" s="122" t="s">
        <v>25</v>
      </c>
      <c r="R8" s="122" t="s">
        <v>262</v>
      </c>
      <c r="S8" s="122" t="s">
        <v>25</v>
      </c>
      <c r="T8" s="122" t="s">
        <v>262</v>
      </c>
      <c r="U8" s="122" t="s">
        <v>25</v>
      </c>
      <c r="V8" s="122" t="s">
        <v>262</v>
      </c>
      <c r="W8" s="122" t="s">
        <v>25</v>
      </c>
      <c r="X8" s="122" t="s">
        <v>262</v>
      </c>
      <c r="Y8" s="122" t="s">
        <v>25</v>
      </c>
      <c r="Z8" s="122" t="s">
        <v>262</v>
      </c>
      <c r="AA8" s="122" t="s">
        <v>25</v>
      </c>
      <c r="AB8" s="122" t="s">
        <v>262</v>
      </c>
      <c r="AC8" s="122" t="s">
        <v>25</v>
      </c>
      <c r="AD8" s="122" t="s">
        <v>262</v>
      </c>
      <c r="AE8" s="122" t="s">
        <v>25</v>
      </c>
      <c r="AF8" s="122" t="s">
        <v>262</v>
      </c>
      <c r="AG8" s="122" t="s">
        <v>25</v>
      </c>
      <c r="AH8" s="69" t="s">
        <v>262</v>
      </c>
      <c r="AI8" s="122" t="s">
        <v>25</v>
      </c>
      <c r="AJ8" s="69" t="s">
        <v>262</v>
      </c>
      <c r="AK8" s="122" t="s">
        <v>25</v>
      </c>
      <c r="AL8" s="69" t="s">
        <v>262</v>
      </c>
      <c r="AM8" s="122" t="s">
        <v>25</v>
      </c>
      <c r="AN8" s="69" t="s">
        <v>262</v>
      </c>
      <c r="AO8" s="122" t="s">
        <v>25</v>
      </c>
      <c r="AP8" s="69" t="s">
        <v>262</v>
      </c>
      <c r="AQ8" s="122" t="s">
        <v>25</v>
      </c>
      <c r="AR8" s="69" t="s">
        <v>262</v>
      </c>
      <c r="AS8" s="122" t="s">
        <v>25</v>
      </c>
      <c r="AT8" s="69" t="s">
        <v>262</v>
      </c>
      <c r="AU8" s="122" t="s">
        <v>25</v>
      </c>
      <c r="AV8" s="69" t="s">
        <v>262</v>
      </c>
      <c r="AW8" s="122" t="s">
        <v>25</v>
      </c>
      <c r="AX8" s="69" t="s">
        <v>262</v>
      </c>
      <c r="AY8" s="122" t="s">
        <v>25</v>
      </c>
      <c r="AZ8" s="69" t="s">
        <v>262</v>
      </c>
      <c r="BA8" s="122" t="s">
        <v>25</v>
      </c>
      <c r="BB8" s="69" t="s">
        <v>262</v>
      </c>
      <c r="BC8" s="122" t="s">
        <v>25</v>
      </c>
      <c r="BD8" s="69" t="s">
        <v>262</v>
      </c>
      <c r="BE8" s="314" t="s">
        <v>306</v>
      </c>
      <c r="BF8" s="315"/>
      <c r="BG8" s="315"/>
      <c r="BH8" s="315"/>
      <c r="BI8" s="315"/>
      <c r="BJ8" s="315"/>
      <c r="BK8" s="315"/>
      <c r="BL8" s="315"/>
      <c r="BM8" s="315"/>
      <c r="BN8" s="315"/>
      <c r="BO8" s="315"/>
      <c r="BP8" s="315"/>
      <c r="BQ8" s="315"/>
      <c r="BR8" s="315"/>
      <c r="BS8" s="315"/>
      <c r="BT8" s="315"/>
      <c r="BU8" s="315"/>
      <c r="BV8" s="315"/>
      <c r="BW8" s="315"/>
      <c r="BX8" s="329"/>
      <c r="BY8" s="314" t="s">
        <v>306</v>
      </c>
      <c r="BZ8" s="315"/>
      <c r="CA8" s="315"/>
      <c r="CB8" s="315"/>
      <c r="CC8" s="315"/>
      <c r="CD8" s="315"/>
      <c r="CE8" s="315"/>
      <c r="CF8" s="315"/>
      <c r="CG8" s="315"/>
      <c r="CH8" s="315"/>
      <c r="CI8" s="315"/>
      <c r="CJ8" s="315"/>
      <c r="CK8" s="315"/>
      <c r="CL8" s="315"/>
      <c r="CM8" s="315"/>
      <c r="CN8" s="315"/>
      <c r="CO8" s="315"/>
      <c r="CP8" s="315"/>
      <c r="CQ8" s="315"/>
      <c r="CR8" s="329"/>
    </row>
    <row r="9" spans="1:96" s="228" customFormat="1" ht="45" customHeight="1">
      <c r="A9" s="226">
        <f>'MAKLUMAT MURID'!A13</f>
        <v>1</v>
      </c>
      <c r="B9" s="225" t="str">
        <f>IF(VLOOKUP(A9,'MAKLUMAT MURID'!$A$13:$I$52,9,FALSE)="Pendidikan Islam",VLOOKUP(A9,'MAKLUMAT MURID'!$A$13:$I$52,2,FALSE),"")</f>
        <v/>
      </c>
      <c r="C9" s="226" t="str">
        <f>IF(VLOOKUP(A9,'MAKLUMAT MURID'!$A$13:$I$52,9,FALSE)="Pendidikan Islam",VLOOKUP(A9,'MAKLUMAT MURID'!$A$13:$I$52,6,FALSE),"")</f>
        <v/>
      </c>
      <c r="D9" s="226" t="str">
        <f>IF(VLOOKUP(A9,'MAKLUMAT MURID'!$A$13:$I$52,9,FALSE)="Pendidikan Islam",VLOOKUP(A9,'MAKLUMAT MURID'!$A$13:$I$52,5,FALSE),"")</f>
        <v/>
      </c>
      <c r="E9" s="38"/>
      <c r="F9" s="121"/>
      <c r="G9" s="38"/>
      <c r="H9" s="121"/>
      <c r="I9" s="38"/>
      <c r="J9" s="121"/>
      <c r="K9" s="38"/>
      <c r="L9" s="121"/>
      <c r="M9" s="38"/>
      <c r="N9" s="121"/>
      <c r="O9" s="38"/>
      <c r="P9" s="121"/>
      <c r="Q9" s="38"/>
      <c r="R9" s="121"/>
      <c r="S9" s="38"/>
      <c r="T9" s="121"/>
      <c r="U9" s="38"/>
      <c r="V9" s="121"/>
      <c r="W9" s="38"/>
      <c r="X9" s="121"/>
      <c r="Y9" s="38"/>
      <c r="Z9" s="121"/>
      <c r="AA9" s="38"/>
      <c r="AB9" s="121"/>
      <c r="AC9" s="38"/>
      <c r="AD9" s="121"/>
      <c r="AE9" s="38"/>
      <c r="AF9" s="121"/>
      <c r="AG9" s="38"/>
      <c r="AH9" s="121"/>
      <c r="AI9" s="38"/>
      <c r="AJ9" s="121"/>
      <c r="AK9" s="38"/>
      <c r="AL9" s="121"/>
      <c r="AM9" s="38"/>
      <c r="AN9" s="121"/>
      <c r="AO9" s="38"/>
      <c r="AP9" s="121"/>
      <c r="AQ9" s="38"/>
      <c r="AR9" s="121"/>
      <c r="AS9" s="38"/>
      <c r="AT9" s="121"/>
      <c r="AU9" s="38"/>
      <c r="AV9" s="121"/>
      <c r="AW9" s="38"/>
      <c r="AX9" s="121"/>
      <c r="AY9" s="38"/>
      <c r="AZ9" s="121"/>
      <c r="BA9" s="38"/>
      <c r="BB9" s="121"/>
      <c r="BC9" s="38"/>
      <c r="BD9" s="121"/>
      <c r="BE9" s="127" t="str">
        <f>IF(AND(BF9="",BG9=""),"",AVERAGE(BF9:BG9))</f>
        <v/>
      </c>
      <c r="BF9" s="125" t="str">
        <f>IF($C9=BF$7,IF(SUM(E9,I9,M9)=0,"",IF(AND(AVERAGE(E9,I9,M9)&gt;=1,AVERAGE(E9,I9,M9)&lt;=1.6),1,IF(AND(AVERAGE(E9,I9,M9)&gt;1.6,AVERAGE(E9,I9,M9)&lt;=2.6),2,IF(AND(AVERAGE(E9,I9,M9)&gt;2.6,AVERAGE(E9,I9,M9)&lt;=3),3)))),"")</f>
        <v/>
      </c>
      <c r="BG9" s="125" t="str">
        <f>IF($C9=BG$7,IF(SUM(E9,I9,M9)=0,"",IF(AND(AVERAGE(E9,I9,M9)&gt;=1,AVERAGE(E9,I9,M9)&lt;=1.6),1,IF(AND(AVERAGE(E9,I9,M9)&gt;1.6,AVERAGE(E9,I9,M9)&lt;=2.6),2,IF(AND(AVERAGE(E9,I9,M9)&gt;2.6,AVERAGE(E9,I9,M9)&lt;=3),3)))),"")</f>
        <v/>
      </c>
      <c r="BH9" s="127" t="str">
        <f>IF(AND(BI9="",BJ9=""),"",AVERAGE(BI9:BJ9))</f>
        <v/>
      </c>
      <c r="BI9" s="125" t="str">
        <f>IF($C9=BI$7,IF(SUM(Q9,U9,Y9,AC9)=0,"",IF(AND(AVERAGE(Q9,U9,Y9,AC9)&gt;=1,AVERAGE(Q9,U9,Y9,AC9)&lt;=1.6),1,IF(AND(AVERAGE(Q9,U9,Y9,AC9)&gt;1.6,AVERAGE(Q9,U9,Y9,AC9)&lt;=2.6),2,IF(AND(AVERAGE(Q9,U9,Y9,AC9)&gt;2.6,AVERAGE(Q9,U9,Y9,AC9)&lt;=3),3)))),"")</f>
        <v/>
      </c>
      <c r="BJ9" s="125" t="str">
        <f>IF($C9=BJ$7,IF(SUM(Q9,U9,Y9,AC9)=0,"",IF(AND(AVERAGE(Q9,U9,Y9,AC9)&gt;=1,AVERAGE(Q9,U9,Y9,AC9)&lt;=1.6),1,IF(AND(AVERAGE(Q9,U9,Y9,AC9)&gt;1.6,AVERAGE(Q9,U9,Y9,AC9)&lt;=2.6),2,IF(AND(AVERAGE(Q9,U9,Y9,AC9)&gt;2.6,AVERAGE(Q9,U9,Y9,AC99)&lt;=3),3)))),"")</f>
        <v/>
      </c>
      <c r="BK9" s="127" t="str">
        <f>IF(AND(BL9="",BM9=""),"",AVERAGE(BL9:BM9))</f>
        <v/>
      </c>
      <c r="BL9" s="125" t="str">
        <f>IF($C9=BL$7,IF(SUM(AG9,AK9)=0,"",IF(AND(AVERAGE(AG9,AK9)&gt;=1,AVERAGE(AG9,AK9)&lt;=1.6),1,IF(AND(AVERAGE(AG9,AK9)&gt;1.6,AVERAGE(AG9,AK9)&lt;=2.6),2,IF(AND(AVERAGE(AG9,AK9)&gt;2.6,AVERAGE(AG9,AK9)&lt;=3),3)))),"")</f>
        <v/>
      </c>
      <c r="BM9" s="125" t="str">
        <f>IF($C9=BM$7,IF(SUM(AG9,AK9)=0,"",IF(AND(AVERAGE(AG9,AK9)&gt;=1,AVERAGE(AG9,AK9)&lt;=1.6),1,IF(AND(AVERAGE(AG9,AK9)&gt;1.6,AVERAGE(AG9,AK9)&lt;=2.6),2,IF(AND(AVERAGE(AG9,AK9)&gt;2.6,AVERAGE(AG9,AK9)&lt;=3),3)))),"")</f>
        <v/>
      </c>
      <c r="BN9" s="127" t="str">
        <f>IF(AND(BO9="",BP9=""),"",AVERAGE(BO9:BP9))</f>
        <v/>
      </c>
      <c r="BO9" s="125" t="str">
        <f>IF($C9=BO$7,IF(SUM(AO9)=0,"",IF(AND(AVERAGE(AO9)&gt;=1,AVERAGE(AO9)&lt;=1.6),1,IF(AND(AVERAGE(AO9)&gt;1.6,AVERAGE(AO9)&lt;=2.6),2,IF(AND(AVERAGE(AO9)&gt;2.6,AVERAGE(AO9)&lt;=3),3)))),"")</f>
        <v/>
      </c>
      <c r="BP9" s="125" t="str">
        <f>IF($C9=BP$7,IF(SUM(AO9)=0,"",IF(AND(AVERAGE(AO9)&gt;=1,AVERAGE(AO9)&lt;=1.6),1,IF(AND(AVERAGE(AO9)&gt;1.6,AVERAGE(AO9)&lt;=2.6),2,IF(AND(AVERAGE(AO9)&gt;2.6,AVERAGE(AO9)&lt;=3),3)))),"")</f>
        <v/>
      </c>
      <c r="BQ9" s="127" t="str">
        <f>IF(AND(BR9="",BS9=""),"",AVERAGE(BR9:BS9))</f>
        <v/>
      </c>
      <c r="BR9" s="125" t="str">
        <f>IF($C9=BR$7,IF(SUM(AS9)=0,"",IF(AND(AVERAGE(AS9)&gt;=1,AVERAGE(AS9)&lt;=1.6),1,IF(AND(AVERAGE(AS9)&gt;1.6,AVERAGE(AS9)&lt;=2.6),2,IF(AND(AVERAGE(AS9)&gt;2.6,AVERAGE(AS9)&lt;=3),3)))),"")</f>
        <v/>
      </c>
      <c r="BS9" s="125" t="str">
        <f>IF($C9=BS$7,IF(SUM(AS9)=0,"",IF(AND(AVERAGE(AS9)&gt;=1,AVERAGE(AS9)&lt;=1.6),1,IF(AND(AVERAGE(AS9)&gt;1.6,AVERAGE(AS9)&lt;=2.6),2,IF(AND(AVERAGE(AS9)&gt;2.6,AVERAGE(AS9)&lt;=3),3)))),"")</f>
        <v/>
      </c>
      <c r="BT9" s="127" t="str">
        <f>IF(AND(BU9="",BV9=""),"",AVERAGE(BU9:BV9))</f>
        <v/>
      </c>
      <c r="BU9" s="125" t="str">
        <f>IF($C9=BU$7,IF(SUM(AU9,BA9)=0,"",IF(AND(AVERAGE(AU9,BA9)&gt;=1,AVERAGE(AU9,BA9)&lt;=1.6),1,IF(AND(AVERAGE(AU9,BA9)&gt;1.6,AVERAGE(AU9,BA9)&lt;=2.6),2,IF(AND(AVERAGE(AU9,BA9)&gt;2.6,AVERAGE(AU9,BA9)&lt;=3),3)))),"")</f>
        <v/>
      </c>
      <c r="BV9" s="125" t="str">
        <f>IF($C9=BV$7,IF(SUM(AU9,BA9)=0,"",IF(AND(AVERAGE(AU9,BA9)&gt;=1,AVERAGE(AU9,BA9)&lt;=1.6),1,IF(AND(AVERAGE(AU9,BA9)&gt;1.6,AVERAGE(AU9,BA9)&lt;=2.6),2,IF(AND(AVERAGE(AU9,BA9)&gt;2.6,AVERAGE(AU9,BA9)&lt;=3),3)))),"")</f>
        <v/>
      </c>
      <c r="BW9" s="227"/>
      <c r="BX9" s="227"/>
      <c r="BY9" s="127" t="str">
        <f>IF(AND(BZ9="",CA9=""),"",AVERAGE(BZ9:CA9))</f>
        <v/>
      </c>
      <c r="BZ9" s="125" t="str">
        <f>IF($C9=BZ$7,IF(SUM(G9,K9,O9)=0,"",IF(AND(AVERAGE(G9,K9,O9)&gt;=1,AVERAGE(G9,K9,O9)&lt;=1.6),1,IF(AND(AVERAGE(G9,K9,O9)&gt;1.6,AVERAGE(G9,K9,O9)&lt;=2.6),2,IF(AND(AVERAGE(G9,K9,O9)&gt;2.6,AVERAGE(G9,K9,O9)&lt;=3),3)))),"")</f>
        <v/>
      </c>
      <c r="CA9" s="125" t="str">
        <f>IF($C9=CA$7,IF(SUM(G9,K9,O9)=0,"",IF(AND(AVERAGE(G9,K9,O9)&gt;=1,AVERAGE(G9,K9,O9)&lt;=1.6),1,IF(AND(AVERAGE(G9,K9,O9)&gt;1.6,AVERAGE(G9,K9,O9)&lt;=2.6),2,IF(AND(AVERAGE(G9,K9,O9)&gt;2.6,AVERAGE(G9,K9,O9)&lt;=3),3)))),"")</f>
        <v/>
      </c>
      <c r="CB9" s="127" t="str">
        <f>IF(AND(CC9="",CD9=""),"",AVERAGE(CC9:CD9))</f>
        <v/>
      </c>
      <c r="CC9" s="125" t="str">
        <f>IF($C9=CC$7,IF(SUM(S9,W9,AA9,AE9)=0,"",IF(AND(AVERAGE(S9,W9,AA9,AE9)&gt;=1,AVERAGE(S9,W9,AA9,AE9)&lt;=1.6),1,IF(AND(AVERAGE(S9,W9,AA9,AE9)&gt;1.6,AVERAGE(S9,W9,AA9,AE9)&lt;=2.6),2,IF(AND(AVERAGE(S9,W9,AA9,AE9)&gt;2.6,AVERAGE(S9,W9,AA9,AE9)&lt;=3),3)))),"")</f>
        <v/>
      </c>
      <c r="CD9" s="125" t="str">
        <f>IF($C9=CD$7,IF(SUM(S9,W9,AA9,AE9)=0,"",IF(AND(AVERAGE(S9,W9,AA9,AE9)&gt;=1,AVERAGE(S9,W9,AA9,AE9)&lt;=1.6),1,IF(AND(AVERAGE(S9,W9,AA9,AE9)&gt;1.6,AVERAGE(S9,W9,AA9,AE9)&lt;=2.6),2,IF(AND(AVERAGE(S9,W9,AA9,AE9)&gt;2.6,AVERAGE(S9,W9,AA9,AE9)&lt;=3),3)))),"")</f>
        <v/>
      </c>
      <c r="CE9" s="127" t="str">
        <f>IF(AND(CF9="",CG9=""),"",AVERAGE(CF9:CG9))</f>
        <v/>
      </c>
      <c r="CF9" s="125" t="str">
        <f>IF($C9=CF$7,IF(SUM(AI9,AM9)=0,"",IF(AND(AVERAGE(AI9,AM9)&gt;=1,AVERAGE(AI9,AM9)&lt;=1.6),1,IF(AND(AVERAGE(AI9,AM9)&gt;1.6,AVERAGE(AI9,AM9)&lt;=2.6),2,IF(AND(AVERAGE(AI9,AM9)&gt;2.6,AVERAGE(AI9,AM9)&lt;=3),3)))),"")</f>
        <v/>
      </c>
      <c r="CG9" s="125" t="str">
        <f>IF($C9=CG$7,IF(SUM(AI9,AM9)=0,"",IF(AND(AVERAGE(AI9,AM9)&gt;=1,AVERAGE(AI9,AM9)&lt;=1.6),1,IF(AND(AVERAGE(AI9,AM9)&gt;1.6,AVERAGE(AI9,AM9)&lt;=2.6),2,IF(AND(AVERAGE(AI9,AM9)&gt;2.6,AVERAGE(AI9,AM9)&lt;=3),3)))),"")</f>
        <v/>
      </c>
      <c r="CH9" s="127" t="str">
        <f>IF(AND(CI9="",CJ9=""),"",AVERAGE(CI9:CJ9))</f>
        <v/>
      </c>
      <c r="CI9" s="125" t="str">
        <f>IF($C9=CI$7,IF(SUM(AQ9)=0,"",IF(AND(AVERAGE(AQ9)&gt;=1,AVERAGE(AQ9)&lt;=1.6),1,IF(AND(AVERAGE(AQ9)&gt;1.6,AVERAGE(AQ9)&lt;=2.6),2,IF(AND(AVERAGE(AQ9)&gt;2.6,AVERAGE(AQ9)&lt;=3),3)))),"")</f>
        <v/>
      </c>
      <c r="CJ9" s="125" t="str">
        <f>IF($C9=CJ$7,IF(SUM(AQ9)=0,"",IF(AND(AVERAGE(AQ9)&gt;=1,AVERAGE(AQ9)&lt;=1.6),1,IF(AND(AVERAGE(AQ9)&gt;1.6,AVERAGE(AQ9)&lt;=2.6),2,IF(AND(AVERAGE(AQ9)&gt;2.6,AVERAGE(AQ9)&lt;=3),3)))),"")</f>
        <v/>
      </c>
      <c r="CK9" s="127" t="str">
        <f>IF(AND(CL9="",CM9=""),"",AVERAGE(CL9:CM9))</f>
        <v/>
      </c>
      <c r="CL9" s="125" t="str">
        <f>IF($C9=CL$7,IF(SUM(AU9)=0,"",IF(AND(AVERAGE(AU9)&gt;=1,AVERAGE(AU9)&lt;=1.6),1,IF(AND(AVERAGE(AU9)&gt;1.6,AVERAGE(AU9)&lt;=2.6),2,IF(AND(AVERAGE(AU9)&gt;2.6,AVERAGE(AU9)&lt;=3),3)))),"")</f>
        <v/>
      </c>
      <c r="CM9" s="125" t="str">
        <f>IF($C9=CM$7,IF(SUM(AU9)=0,"",IF(AND(AVERAGE(AU9)&gt;=1,AVERAGE(AU9)&lt;=1.6),1,IF(AND(AVERAGE(AU9)&gt;1.6,AVERAGE(AU9)&lt;=2.6),2,IF(AND(AVERAGE(AU9)&gt;2.6,AVERAGE(AU9)&lt;=3),3)))),"")</f>
        <v/>
      </c>
      <c r="CN9" s="127" t="str">
        <f>IF(AND(CO9="",CP9=""),"",AVERAGE(CO9:CP9))</f>
        <v/>
      </c>
      <c r="CO9" s="125" t="str">
        <f>IF($C9=CO$7,IF(SUM(AY9,BC9)=0,"",IF(AND(AVERAGE(AY9,BC9)&gt;=1,AVERAGE(AY9,BC9)&lt;=1.6),1,IF(AND(AVERAGE(AY9,BC9)&gt;1.6,AVERAGE(AY9,BC9)&lt;=2.6),2,IF(AND(AVERAGE(AY9,BC9)&gt;2.6,AVERAGE(AY9,BC9)&lt;=3),3)))),"")</f>
        <v/>
      </c>
      <c r="CP9" s="125" t="str">
        <f>IF($C9=CP$7,IF(SUM(AY9,BC9)=0,"",IF(AND(AVERAGE(AY9,BC9)&gt;=1,AVERAGE(AY9,BC9)&lt;=1.6),1,IF(AND(AVERAGE(AY9,BC9)&gt;1.6,AVERAGE(AY9,BC9)&lt;=2.6),2,IF(AND(AVERAGE(AY9,BC9)&gt;2.6,AVERAGE(AY9,BC9)&lt;=3),3)))),"")</f>
        <v/>
      </c>
      <c r="CQ9" s="227"/>
      <c r="CR9" s="227"/>
    </row>
    <row r="10" spans="1:96" s="228" customFormat="1" ht="45" customHeight="1">
      <c r="A10" s="226">
        <f>'MAKLUMAT MURID'!A14</f>
        <v>2</v>
      </c>
      <c r="B10" s="225" t="str">
        <f>IF(VLOOKUP(A10,'MAKLUMAT MURID'!$A$13:$I$52,9,FALSE)="Pendidikan Islam",VLOOKUP(A10,'MAKLUMAT MURID'!$A$13:$I$52,2,FALSE),"")</f>
        <v/>
      </c>
      <c r="C10" s="226" t="str">
        <f>IF(VLOOKUP(A10,'MAKLUMAT MURID'!$A$13:$I$52,9,FALSE)="Pendidikan Islam",VLOOKUP(A10,'MAKLUMAT MURID'!$A$13:$I$52,6,FALSE),"")</f>
        <v/>
      </c>
      <c r="D10" s="226" t="str">
        <f>IF(VLOOKUP(A10,'MAKLUMAT MURID'!$A$13:$I$52,9,FALSE)="Pendidikan Islam",VLOOKUP(A10,'MAKLUMAT MURID'!$A$13:$I$52,5,FALSE),"")</f>
        <v/>
      </c>
      <c r="E10" s="38"/>
      <c r="F10" s="121"/>
      <c r="G10" s="38"/>
      <c r="H10" s="121"/>
      <c r="I10" s="38"/>
      <c r="J10" s="121"/>
      <c r="K10" s="38"/>
      <c r="L10" s="121"/>
      <c r="M10" s="38"/>
      <c r="N10" s="121"/>
      <c r="O10" s="38"/>
      <c r="P10" s="121"/>
      <c r="Q10" s="38"/>
      <c r="R10" s="121"/>
      <c r="S10" s="38"/>
      <c r="T10" s="121"/>
      <c r="U10" s="38"/>
      <c r="V10" s="121"/>
      <c r="W10" s="38"/>
      <c r="X10" s="121"/>
      <c r="Y10" s="38"/>
      <c r="Z10" s="121"/>
      <c r="AA10" s="38"/>
      <c r="AB10" s="121"/>
      <c r="AC10" s="38"/>
      <c r="AD10" s="121"/>
      <c r="AE10" s="38"/>
      <c r="AF10" s="121"/>
      <c r="AG10" s="38"/>
      <c r="AH10" s="121"/>
      <c r="AI10" s="38"/>
      <c r="AJ10" s="121"/>
      <c r="AK10" s="38"/>
      <c r="AL10" s="121"/>
      <c r="AM10" s="38"/>
      <c r="AN10" s="121"/>
      <c r="AO10" s="38"/>
      <c r="AP10" s="121"/>
      <c r="AQ10" s="38"/>
      <c r="AR10" s="121"/>
      <c r="AS10" s="38"/>
      <c r="AT10" s="121"/>
      <c r="AU10" s="38"/>
      <c r="AV10" s="121"/>
      <c r="AW10" s="38"/>
      <c r="AX10" s="121"/>
      <c r="AY10" s="38"/>
      <c r="AZ10" s="121"/>
      <c r="BA10" s="38"/>
      <c r="BB10" s="121"/>
      <c r="BC10" s="38"/>
      <c r="BD10" s="121"/>
      <c r="BE10" s="127" t="str">
        <f t="shared" ref="BE10:BE48" si="0">IF(AND(BF10="",BG10=""),"",AVERAGE(BF10:BG10))</f>
        <v/>
      </c>
      <c r="BF10" s="125" t="str">
        <f t="shared" ref="BF10:BF38" si="1">IF($C10=BF$7,IF(SUM(E10,I10,M10)=0,"",IF(AND(AVERAGE(E10,I10,M10)&gt;=1,AVERAGE(E10,I10,M10)&lt;=1.6),1,IF(AND(AVERAGE(E10,I10,M10)&gt;1.6,AVERAGE(E10,I10,M10)&lt;=2.6),2,IF(AND(AVERAGE(E10,I10,M10)&gt;2.6,AVERAGE(E10,I10,M10)&lt;=3),3)))),"")</f>
        <v/>
      </c>
      <c r="BG10" s="125" t="str">
        <f t="shared" ref="BG10:BG38" si="2">IF($C10=BG$7,IF(SUM(E10,I10,M10)=0,"",IF(AND(AVERAGE(E10,I10,M10)&gt;=1,AVERAGE(E10,I10,M10)&lt;=1.6),1,IF(AND(AVERAGE(E10,I10,M10)&gt;1.6,AVERAGE(E10,I10,M10)&lt;=2.6),2,IF(AND(AVERAGE(E10,I10,M10)&gt;2.6,AVERAGE(E10,I10,M10)&lt;=3),3)))),"")</f>
        <v/>
      </c>
      <c r="BH10" s="127" t="str">
        <f t="shared" ref="BH10:BH48" si="3">IF(AND(BI10="",BJ10=""),"",AVERAGE(BI10:BJ10))</f>
        <v/>
      </c>
      <c r="BI10" s="125" t="str">
        <f t="shared" ref="BI10:BI48" si="4">IF($C10=BI$7,IF(SUM(Q10,U10,Y10,AC10)=0,"",IF(AND(AVERAGE(Q10,U10,Y10,AC10)&gt;=1,AVERAGE(Q10,U10,Y10,AC10)&lt;=1.6),1,IF(AND(AVERAGE(Q10,U10,Y10,AC10)&gt;1.6,AVERAGE(Q10,U10,Y10,AC10)&lt;=2.6),2,IF(AND(AVERAGE(Q10,U10,Y10,AC10)&gt;2.6,AVERAGE(Q10,U10,Y10,AC10)&lt;=3),3)))),"")</f>
        <v/>
      </c>
      <c r="BJ10" s="125" t="str">
        <f t="shared" ref="BJ10:BJ48" si="5">IF($C10=BJ$7,IF(SUM(Q10,U10,Y10,AC10)=0,"",IF(AND(AVERAGE(Q10,U10,Y10,AC10)&gt;=1,AVERAGE(Q10,U10,Y10,AC10)&lt;=1.6),1,IF(AND(AVERAGE(Q10,U10,Y10,AC10)&gt;1.6,AVERAGE(Q10,U10,Y10,AC10)&lt;=2.6),2,IF(AND(AVERAGE(Q10,U10,Y10,AC10)&gt;2.6,AVERAGE(Q10,U10,Y10,AC100)&lt;=3),3)))),"")</f>
        <v/>
      </c>
      <c r="BK10" s="127" t="str">
        <f t="shared" ref="BK10:BK48" si="6">IF(AND(BL10="",BM10=""),"",AVERAGE(BL10:BM10))</f>
        <v/>
      </c>
      <c r="BL10" s="125" t="str">
        <f t="shared" ref="BL10:BL48" si="7">IF($C10=BL$7,IF(SUM(AG10,AK10)=0,"",IF(AND(AVERAGE(AG10,AK10)&gt;=1,AVERAGE(AG10,AK10)&lt;=1.6),1,IF(AND(AVERAGE(AG10,AK10)&gt;1.6,AVERAGE(AG10,AK10)&lt;=2.6),2,IF(AND(AVERAGE(AG10,AK10)&gt;2.6,AVERAGE(AG10,AK10)&lt;=3),3)))),"")</f>
        <v/>
      </c>
      <c r="BM10" s="125" t="str">
        <f t="shared" ref="BM10:BM48" si="8">IF($C10=BM$7,IF(SUM(AG10,AK10)=0,"",IF(AND(AVERAGE(AG10,AK10)&gt;=1,AVERAGE(AG10,AK10)&lt;=1.6),1,IF(AND(AVERAGE(AG10,AK10)&gt;1.6,AVERAGE(AG10,AK10)&lt;=2.6),2,IF(AND(AVERAGE(AG10,AK10)&gt;2.6,AVERAGE(AG10,AK10)&lt;=3),3)))),"")</f>
        <v/>
      </c>
      <c r="BN10" s="127" t="str">
        <f t="shared" ref="BN10:BN48" si="9">IF(AND(BO10="",BP10=""),"",AVERAGE(BO10:BP10))</f>
        <v/>
      </c>
      <c r="BO10" s="125" t="str">
        <f t="shared" ref="BO10:BO48" si="10">IF($C10=BO$7,IF(SUM(AO10)=0,"",IF(AND(AVERAGE(AO10)&gt;=1,AVERAGE(AO10)&lt;=1.6),1,IF(AND(AVERAGE(AO10)&gt;1.6,AVERAGE(AO10)&lt;=2.6),2,IF(AND(AVERAGE(AO10)&gt;2.6,AVERAGE(AO10)&lt;=3),3)))),"")</f>
        <v/>
      </c>
      <c r="BP10" s="125" t="str">
        <f t="shared" ref="BP10:BP48" si="11">IF($C10=BP$7,IF(SUM(AO10)=0,"",IF(AND(AVERAGE(AO10)&gt;=1,AVERAGE(AO10)&lt;=1.6),1,IF(AND(AVERAGE(AO10)&gt;1.6,AVERAGE(AO10)&lt;=2.6),2,IF(AND(AVERAGE(AO10)&gt;2.6,AVERAGE(AO10)&lt;=3),3)))),"")</f>
        <v/>
      </c>
      <c r="BQ10" s="127" t="str">
        <f t="shared" ref="BQ10:BQ48" si="12">IF(AND(BR10="",BS10=""),"",AVERAGE(BR10:BS10))</f>
        <v/>
      </c>
      <c r="BR10" s="125" t="str">
        <f t="shared" ref="BR10:BR48" si="13">IF($C10=BR$7,IF(SUM(AS10)=0,"",IF(AND(AVERAGE(AS10)&gt;=1,AVERAGE(AS10)&lt;=1.6),1,IF(AND(AVERAGE(AS10)&gt;1.6,AVERAGE(AS10)&lt;=2.6),2,IF(AND(AVERAGE(AS10)&gt;2.6,AVERAGE(AS10)&lt;=3),3)))),"")</f>
        <v/>
      </c>
      <c r="BS10" s="125" t="str">
        <f t="shared" ref="BS10:BS48" si="14">IF($C10=BS$7,IF(SUM(AS10)=0,"",IF(AND(AVERAGE(AS10)&gt;=1,AVERAGE(AS10)&lt;=1.6),1,IF(AND(AVERAGE(AS10)&gt;1.6,AVERAGE(AS10)&lt;=2.6),2,IF(AND(AVERAGE(AS10)&gt;2.6,AVERAGE(AS10)&lt;=3),3)))),"")</f>
        <v/>
      </c>
      <c r="BT10" s="127" t="str">
        <f t="shared" ref="BT10:BT48" si="15">IF(AND(BU10="",BV10=""),"",AVERAGE(BU10:BV10))</f>
        <v/>
      </c>
      <c r="BU10" s="125" t="str">
        <f t="shared" ref="BU10:BU48" si="16">IF($C10=BU$7,IF(SUM(AU10,BA10)=0,"",IF(AND(AVERAGE(AU10,BA10)&gt;=1,AVERAGE(AU10,BA10)&lt;=1.6),1,IF(AND(AVERAGE(AU10,BA10)&gt;1.6,AVERAGE(AU10,BA10)&lt;=2.6),2,IF(AND(AVERAGE(AU10,BA10)&gt;2.6,AVERAGE(AU10,BA10)&lt;=3),3)))),"")</f>
        <v/>
      </c>
      <c r="BV10" s="125" t="str">
        <f t="shared" ref="BV10:BV48" si="17">IF($C10=BV$7,IF(SUM(AU10,BA10)=0,"",IF(AND(AVERAGE(AU10,BA10)&gt;=1,AVERAGE(AU10,BA10)&lt;=1.6),1,IF(AND(AVERAGE(AU10,BA10)&gt;1.6,AVERAGE(AU10,BA10)&lt;=2.6),2,IF(AND(AVERAGE(AU10,BA10)&gt;2.6,AVERAGE(AU10,BA10)&lt;=3),3)))),"")</f>
        <v/>
      </c>
      <c r="BW10" s="227"/>
      <c r="BX10" s="227"/>
      <c r="BY10" s="127" t="str">
        <f t="shared" ref="BY10:BY48" si="18">IF(AND(BZ10="",CA10=""),"",AVERAGE(BZ10:CA10))</f>
        <v/>
      </c>
      <c r="BZ10" s="125" t="str">
        <f t="shared" ref="BZ10:BZ48" si="19">IF($C10=BZ$7,IF(SUM(G10,K10,O10)=0,"",IF(AND(AVERAGE(G10,K10,O10)&gt;=1,AVERAGE(G10,K10,O10)&lt;=1.6),1,IF(AND(AVERAGE(G10,K10,O10)&gt;1.6,AVERAGE(G10,K10,O10)&lt;=2.6),2,IF(AND(AVERAGE(G10,K10,O10)&gt;2.6,AVERAGE(G10,K10,O10)&lt;=3),3)))),"")</f>
        <v/>
      </c>
      <c r="CA10" s="125" t="str">
        <f t="shared" ref="CA10:CA48" si="20">IF($C10=CA$7,IF(SUM(G10,K10,O10)=0,"",IF(AND(AVERAGE(G10,K10,O10)&gt;=1,AVERAGE(G10,K10,O10)&lt;=1.6),1,IF(AND(AVERAGE(G10,K10,O10)&gt;1.6,AVERAGE(G10,K10,O10)&lt;=2.6),2,IF(AND(AVERAGE(G10,K10,O10)&gt;2.6,AVERAGE(G10,K10,O10)&lt;=3),3)))),"")</f>
        <v/>
      </c>
      <c r="CB10" s="127" t="str">
        <f t="shared" ref="CB10:CB48" si="21">IF(AND(CC10="",CD10=""),"",AVERAGE(CC10:CD10))</f>
        <v/>
      </c>
      <c r="CC10" s="125" t="str">
        <f t="shared" ref="CC10:CC48" si="22">IF($C10=CC$7,IF(SUM(S10,W10,AA10,AE10)=0,"",IF(AND(AVERAGE(S10,W10,AA10,AE10)&gt;=1,AVERAGE(S10,W10,AA10,AE10)&lt;=1.6),1,IF(AND(AVERAGE(S10,W10,AA10,AE10)&gt;1.6,AVERAGE(S10,W10,AA10,AE10)&lt;=2.6),2,IF(AND(AVERAGE(S10,W10,AA10,AE10)&gt;2.6,AVERAGE(S10,W10,AA10,AE10)&lt;=3),3)))),"")</f>
        <v/>
      </c>
      <c r="CD10" s="125" t="str">
        <f t="shared" ref="CD10:CD48" si="23">IF($C10=CD$7,IF(SUM(S10,W10,AA10,AE10)=0,"",IF(AND(AVERAGE(S10,W10,AA10,AE10)&gt;=1,AVERAGE(S10,W10,AA10,AE10)&lt;=1.6),1,IF(AND(AVERAGE(S10,W10,AA10,AE10)&gt;1.6,AVERAGE(S10,W10,AA10,AE10)&lt;=2.6),2,IF(AND(AVERAGE(S10,W10,AA10,AE10)&gt;2.6,AVERAGE(S10,W10,AA10,AE10)&lt;=3),3)))),"")</f>
        <v/>
      </c>
      <c r="CE10" s="127" t="str">
        <f t="shared" ref="CE10:CE48" si="24">IF(AND(CF10="",CG10=""),"",AVERAGE(CF10:CG10))</f>
        <v/>
      </c>
      <c r="CF10" s="125" t="str">
        <f t="shared" ref="CF10:CF48" si="25">IF($C10=CF$7,IF(SUM(AI10,AM10)=0,"",IF(AND(AVERAGE(AI10,AM10)&gt;=1,AVERAGE(AI10,AM10)&lt;=1.6),1,IF(AND(AVERAGE(AI10,AM10)&gt;1.6,AVERAGE(AI10,AM10)&lt;=2.6),2,IF(AND(AVERAGE(AI10,AM10)&gt;2.6,AVERAGE(AI10,AM10)&lt;=3),3)))),"")</f>
        <v/>
      </c>
      <c r="CG10" s="125" t="str">
        <f t="shared" ref="CG10:CG48" si="26">IF($C10=CG$7,IF(SUM(AI10,AM10)=0,"",IF(AND(AVERAGE(AI10,AM10)&gt;=1,AVERAGE(AI10,AM10)&lt;=1.6),1,IF(AND(AVERAGE(AI10,AM10)&gt;1.6,AVERAGE(AI10,AM10)&lt;=2.6),2,IF(AND(AVERAGE(AI10,AM10)&gt;2.6,AVERAGE(AI10,AM10)&lt;=3),3)))),"")</f>
        <v/>
      </c>
      <c r="CH10" s="127" t="str">
        <f t="shared" ref="CH10:CH48" si="27">IF(AND(CI10="",CJ10=""),"",AVERAGE(CI10:CJ10))</f>
        <v/>
      </c>
      <c r="CI10" s="125" t="str">
        <f t="shared" ref="CI10:CI47" si="28">IF($C10=CI$7,IF(SUM(AQ10)=0,"",IF(AND(AVERAGE(AQ10)&gt;=1,AVERAGE(AQ10)&lt;=1.6),1,IF(AND(AVERAGE(AQ10)&gt;1.6,AVERAGE(AQ10)&lt;=2.6),2,IF(AND(AVERAGE(AQ10)&gt;2.6,AVERAGE(AQ10)&lt;=3),3)))),"")</f>
        <v/>
      </c>
      <c r="CJ10" s="125" t="str">
        <f t="shared" ref="CJ10:CJ47" si="29">IF($C10=CJ$7,IF(SUM(AQ10)=0,"",IF(AND(AVERAGE(AQ10)&gt;=1,AVERAGE(AQ10)&lt;=1.6),1,IF(AND(AVERAGE(AQ10)&gt;1.6,AVERAGE(AQ10)&lt;=2.6),2,IF(AND(AVERAGE(AQ10)&gt;2.6,AVERAGE(AQ10)&lt;=3),3)))),"")</f>
        <v/>
      </c>
      <c r="CK10" s="127" t="str">
        <f t="shared" ref="CK10:CK48" si="30">IF(AND(CL10="",CM10=""),"",AVERAGE(CL10:CM10))</f>
        <v/>
      </c>
      <c r="CL10" s="125" t="str">
        <f t="shared" ref="CL10:CL48" si="31">IF($C10=CL$7,IF(SUM(AU10)=0,"",IF(AND(AVERAGE(AU10)&gt;=1,AVERAGE(AU10)&lt;=1.6),1,IF(AND(AVERAGE(AU10)&gt;1.6,AVERAGE(AU10)&lt;=2.6),2,IF(AND(AVERAGE(AU10)&gt;2.6,AVERAGE(AU10)&lt;=3),3)))),"")</f>
        <v/>
      </c>
      <c r="CM10" s="125" t="str">
        <f t="shared" ref="CM10:CM48" si="32">IF($C10=CM$7,IF(SUM(AU10)=0,"",IF(AND(AVERAGE(AU10)&gt;=1,AVERAGE(AU10)&lt;=1.6),1,IF(AND(AVERAGE(AU10)&gt;1.6,AVERAGE(AU10)&lt;=2.6),2,IF(AND(AVERAGE(AU10)&gt;2.6,AVERAGE(AU10)&lt;=3),3)))),"")</f>
        <v/>
      </c>
      <c r="CN10" s="127" t="str">
        <f t="shared" ref="CN10:CN48" si="33">IF(AND(CO10="",CP10=""),"",AVERAGE(CO10:CP10))</f>
        <v/>
      </c>
      <c r="CO10" s="125" t="str">
        <f t="shared" ref="CO10:CO48" si="34">IF($C10=CO$7,IF(SUM(AY10,BC10)=0,"",IF(AND(AVERAGE(AY10,BC10)&gt;=1,AVERAGE(AY10,BC10)&lt;=1.6),1,IF(AND(AVERAGE(AY10,BC10)&gt;1.6,AVERAGE(AY10,BC10)&lt;=2.6),2,IF(AND(AVERAGE(AY10,BC10)&gt;2.6,AVERAGE(AY10,BC10)&lt;=3),3)))),"")</f>
        <v/>
      </c>
      <c r="CP10" s="125" t="str">
        <f t="shared" ref="CP10:CP48" si="35">IF($C10=CP$7,IF(SUM(AY10,BC10)=0,"",IF(AND(AVERAGE(AY10,BC10)&gt;=1,AVERAGE(AY10,BC10)&lt;=1.6),1,IF(AND(AVERAGE(AY10,BC10)&gt;1.6,AVERAGE(AY10,BC10)&lt;=2.6),2,IF(AND(AVERAGE(AY10,BC10)&gt;2.6,AVERAGE(AY10,BC10)&lt;=3),3)))),"")</f>
        <v/>
      </c>
      <c r="CQ10" s="227"/>
      <c r="CR10" s="227"/>
    </row>
    <row r="11" spans="1:96" s="228" customFormat="1" ht="45" customHeight="1">
      <c r="A11" s="226">
        <f>'MAKLUMAT MURID'!A15</f>
        <v>3</v>
      </c>
      <c r="B11" s="225" t="str">
        <f>IF(VLOOKUP(A11,'MAKLUMAT MURID'!$A$13:$I$52,9,FALSE)="Pendidikan Islam",VLOOKUP(A11,'MAKLUMAT MURID'!$A$13:$I$52,2,FALSE),"")</f>
        <v/>
      </c>
      <c r="C11" s="226" t="str">
        <f>IF(VLOOKUP(A11,'MAKLUMAT MURID'!$A$13:$I$52,9,FALSE)="Pendidikan Islam",VLOOKUP(A11,'MAKLUMAT MURID'!$A$13:$I$52,6,FALSE),"")</f>
        <v/>
      </c>
      <c r="D11" s="226" t="str">
        <f>IF(VLOOKUP(A11,'MAKLUMAT MURID'!$A$13:$I$52,9,FALSE)="Pendidikan Islam",VLOOKUP(A11,'MAKLUMAT MURID'!$A$13:$I$52,5,FALSE),"")</f>
        <v/>
      </c>
      <c r="E11" s="38"/>
      <c r="F11" s="121"/>
      <c r="G11" s="38"/>
      <c r="H11" s="121"/>
      <c r="I11" s="38"/>
      <c r="J11" s="121"/>
      <c r="K11" s="38"/>
      <c r="L11" s="121"/>
      <c r="M11" s="38"/>
      <c r="N11" s="121"/>
      <c r="O11" s="38"/>
      <c r="P11" s="121"/>
      <c r="Q11" s="38"/>
      <c r="R11" s="121"/>
      <c r="S11" s="38"/>
      <c r="T11" s="121"/>
      <c r="U11" s="38"/>
      <c r="V11" s="121"/>
      <c r="W11" s="38"/>
      <c r="X11" s="121"/>
      <c r="Y11" s="38"/>
      <c r="Z11" s="121"/>
      <c r="AA11" s="38"/>
      <c r="AB11" s="121"/>
      <c r="AC11" s="38"/>
      <c r="AD11" s="121"/>
      <c r="AE11" s="38"/>
      <c r="AF11" s="121"/>
      <c r="AG11" s="38"/>
      <c r="AH11" s="121"/>
      <c r="AI11" s="38"/>
      <c r="AJ11" s="121"/>
      <c r="AK11" s="38"/>
      <c r="AL11" s="121"/>
      <c r="AM11" s="38"/>
      <c r="AN11" s="121"/>
      <c r="AO11" s="38"/>
      <c r="AP11" s="121"/>
      <c r="AQ11" s="38"/>
      <c r="AR11" s="121"/>
      <c r="AS11" s="38"/>
      <c r="AT11" s="121"/>
      <c r="AU11" s="38"/>
      <c r="AV11" s="121"/>
      <c r="AW11" s="38"/>
      <c r="AX11" s="121"/>
      <c r="AY11" s="38"/>
      <c r="AZ11" s="121"/>
      <c r="BA11" s="38"/>
      <c r="BB11" s="121"/>
      <c r="BC11" s="38"/>
      <c r="BD11" s="121"/>
      <c r="BE11" s="127" t="str">
        <f t="shared" si="0"/>
        <v/>
      </c>
      <c r="BF11" s="125" t="str">
        <f t="shared" si="1"/>
        <v/>
      </c>
      <c r="BG11" s="125" t="str">
        <f t="shared" si="2"/>
        <v/>
      </c>
      <c r="BH11" s="127" t="str">
        <f t="shared" si="3"/>
        <v/>
      </c>
      <c r="BI11" s="125" t="str">
        <f t="shared" si="4"/>
        <v/>
      </c>
      <c r="BJ11" s="125" t="str">
        <f t="shared" si="5"/>
        <v/>
      </c>
      <c r="BK11" s="127" t="str">
        <f t="shared" si="6"/>
        <v/>
      </c>
      <c r="BL11" s="125" t="str">
        <f t="shared" si="7"/>
        <v/>
      </c>
      <c r="BM11" s="125" t="str">
        <f t="shared" si="8"/>
        <v/>
      </c>
      <c r="BN11" s="127" t="str">
        <f t="shared" si="9"/>
        <v/>
      </c>
      <c r="BO11" s="125" t="str">
        <f t="shared" si="10"/>
        <v/>
      </c>
      <c r="BP11" s="125" t="str">
        <f t="shared" si="11"/>
        <v/>
      </c>
      <c r="BQ11" s="127" t="str">
        <f t="shared" si="12"/>
        <v/>
      </c>
      <c r="BR11" s="125" t="str">
        <f t="shared" si="13"/>
        <v/>
      </c>
      <c r="BS11" s="125" t="str">
        <f t="shared" si="14"/>
        <v/>
      </c>
      <c r="BT11" s="127" t="str">
        <f t="shared" si="15"/>
        <v/>
      </c>
      <c r="BU11" s="125" t="str">
        <f t="shared" si="16"/>
        <v/>
      </c>
      <c r="BV11" s="125" t="str">
        <f t="shared" si="17"/>
        <v/>
      </c>
      <c r="BW11" s="227"/>
      <c r="BX11" s="227"/>
      <c r="BY11" s="127" t="str">
        <f t="shared" si="18"/>
        <v/>
      </c>
      <c r="BZ11" s="125" t="str">
        <f t="shared" si="19"/>
        <v/>
      </c>
      <c r="CA11" s="125" t="str">
        <f t="shared" si="20"/>
        <v/>
      </c>
      <c r="CB11" s="127" t="str">
        <f t="shared" si="21"/>
        <v/>
      </c>
      <c r="CC11" s="125" t="str">
        <f t="shared" si="22"/>
        <v/>
      </c>
      <c r="CD11" s="125" t="str">
        <f t="shared" si="23"/>
        <v/>
      </c>
      <c r="CE11" s="127" t="str">
        <f t="shared" si="24"/>
        <v/>
      </c>
      <c r="CF11" s="125" t="str">
        <f t="shared" si="25"/>
        <v/>
      </c>
      <c r="CG11" s="125" t="str">
        <f t="shared" si="26"/>
        <v/>
      </c>
      <c r="CH11" s="127" t="str">
        <f t="shared" si="27"/>
        <v/>
      </c>
      <c r="CI11" s="125" t="str">
        <f t="shared" si="28"/>
        <v/>
      </c>
      <c r="CJ11" s="125" t="str">
        <f t="shared" si="29"/>
        <v/>
      </c>
      <c r="CK11" s="127" t="str">
        <f t="shared" si="30"/>
        <v/>
      </c>
      <c r="CL11" s="125" t="str">
        <f t="shared" si="31"/>
        <v/>
      </c>
      <c r="CM11" s="125" t="str">
        <f t="shared" si="32"/>
        <v/>
      </c>
      <c r="CN11" s="127" t="str">
        <f t="shared" si="33"/>
        <v/>
      </c>
      <c r="CO11" s="125" t="str">
        <f t="shared" si="34"/>
        <v/>
      </c>
      <c r="CP11" s="125" t="str">
        <f t="shared" si="35"/>
        <v/>
      </c>
      <c r="CQ11" s="227"/>
      <c r="CR11" s="227"/>
    </row>
    <row r="12" spans="1:96" s="228" customFormat="1" ht="45" customHeight="1">
      <c r="A12" s="226">
        <f>'MAKLUMAT MURID'!A16</f>
        <v>4</v>
      </c>
      <c r="B12" s="225" t="str">
        <f>IF(VLOOKUP(A12,'MAKLUMAT MURID'!$A$13:$I$52,9,FALSE)="Pendidikan Islam",VLOOKUP(A12,'MAKLUMAT MURID'!$A$13:$I$52,2,FALSE),"")</f>
        <v/>
      </c>
      <c r="C12" s="226" t="str">
        <f>IF(VLOOKUP(A12,'MAKLUMAT MURID'!$A$13:$I$52,9,FALSE)="Pendidikan Islam",VLOOKUP(A12,'MAKLUMAT MURID'!$A$13:$I$52,6,FALSE),"")</f>
        <v/>
      </c>
      <c r="D12" s="226" t="str">
        <f>IF(VLOOKUP(A12,'MAKLUMAT MURID'!$A$13:$I$52,9,FALSE)="Pendidikan Islam",VLOOKUP(A12,'MAKLUMAT MURID'!$A$13:$I$52,5,FALSE),"")</f>
        <v/>
      </c>
      <c r="E12" s="38"/>
      <c r="F12" s="121"/>
      <c r="G12" s="38"/>
      <c r="H12" s="121"/>
      <c r="I12" s="38"/>
      <c r="J12" s="121"/>
      <c r="K12" s="38"/>
      <c r="L12" s="121"/>
      <c r="M12" s="38"/>
      <c r="N12" s="121"/>
      <c r="O12" s="38"/>
      <c r="P12" s="121"/>
      <c r="Q12" s="38"/>
      <c r="R12" s="121"/>
      <c r="S12" s="38"/>
      <c r="T12" s="121"/>
      <c r="U12" s="38"/>
      <c r="V12" s="121"/>
      <c r="W12" s="38"/>
      <c r="X12" s="121"/>
      <c r="Y12" s="38"/>
      <c r="Z12" s="121"/>
      <c r="AA12" s="38"/>
      <c r="AB12" s="121"/>
      <c r="AC12" s="38"/>
      <c r="AD12" s="121"/>
      <c r="AE12" s="38"/>
      <c r="AF12" s="121"/>
      <c r="AG12" s="38"/>
      <c r="AH12" s="121"/>
      <c r="AI12" s="38"/>
      <c r="AJ12" s="121"/>
      <c r="AK12" s="38"/>
      <c r="AL12" s="121"/>
      <c r="AM12" s="38"/>
      <c r="AN12" s="121"/>
      <c r="AO12" s="38"/>
      <c r="AP12" s="121"/>
      <c r="AQ12" s="38"/>
      <c r="AR12" s="121"/>
      <c r="AS12" s="38"/>
      <c r="AT12" s="121"/>
      <c r="AU12" s="38"/>
      <c r="AV12" s="121"/>
      <c r="AW12" s="38"/>
      <c r="AX12" s="121"/>
      <c r="AY12" s="38"/>
      <c r="AZ12" s="121"/>
      <c r="BA12" s="38"/>
      <c r="BB12" s="121"/>
      <c r="BC12" s="38"/>
      <c r="BD12" s="121"/>
      <c r="BE12" s="127" t="str">
        <f t="shared" si="0"/>
        <v/>
      </c>
      <c r="BF12" s="125" t="str">
        <f t="shared" si="1"/>
        <v/>
      </c>
      <c r="BG12" s="125" t="str">
        <f t="shared" si="2"/>
        <v/>
      </c>
      <c r="BH12" s="127" t="str">
        <f t="shared" si="3"/>
        <v/>
      </c>
      <c r="BI12" s="125" t="str">
        <f t="shared" si="4"/>
        <v/>
      </c>
      <c r="BJ12" s="125" t="str">
        <f t="shared" si="5"/>
        <v/>
      </c>
      <c r="BK12" s="127" t="str">
        <f t="shared" si="6"/>
        <v/>
      </c>
      <c r="BL12" s="125" t="str">
        <f t="shared" si="7"/>
        <v/>
      </c>
      <c r="BM12" s="125" t="str">
        <f t="shared" si="8"/>
        <v/>
      </c>
      <c r="BN12" s="127" t="str">
        <f t="shared" si="9"/>
        <v/>
      </c>
      <c r="BO12" s="125" t="str">
        <f t="shared" si="10"/>
        <v/>
      </c>
      <c r="BP12" s="125" t="str">
        <f t="shared" si="11"/>
        <v/>
      </c>
      <c r="BQ12" s="127" t="str">
        <f t="shared" si="12"/>
        <v/>
      </c>
      <c r="BR12" s="125" t="str">
        <f t="shared" si="13"/>
        <v/>
      </c>
      <c r="BS12" s="125" t="str">
        <f t="shared" si="14"/>
        <v/>
      </c>
      <c r="BT12" s="127" t="str">
        <f t="shared" si="15"/>
        <v/>
      </c>
      <c r="BU12" s="125" t="str">
        <f t="shared" si="16"/>
        <v/>
      </c>
      <c r="BV12" s="125" t="str">
        <f t="shared" si="17"/>
        <v/>
      </c>
      <c r="BW12" s="227"/>
      <c r="BX12" s="227"/>
      <c r="BY12" s="127" t="str">
        <f t="shared" si="18"/>
        <v/>
      </c>
      <c r="BZ12" s="125" t="str">
        <f t="shared" si="19"/>
        <v/>
      </c>
      <c r="CA12" s="125" t="str">
        <f t="shared" si="20"/>
        <v/>
      </c>
      <c r="CB12" s="127" t="str">
        <f t="shared" si="21"/>
        <v/>
      </c>
      <c r="CC12" s="125" t="str">
        <f t="shared" si="22"/>
        <v/>
      </c>
      <c r="CD12" s="125" t="str">
        <f t="shared" si="23"/>
        <v/>
      </c>
      <c r="CE12" s="127" t="str">
        <f t="shared" si="24"/>
        <v/>
      </c>
      <c r="CF12" s="125" t="str">
        <f t="shared" si="25"/>
        <v/>
      </c>
      <c r="CG12" s="125" t="str">
        <f t="shared" si="26"/>
        <v/>
      </c>
      <c r="CH12" s="127" t="str">
        <f t="shared" si="27"/>
        <v/>
      </c>
      <c r="CI12" s="125" t="str">
        <f t="shared" si="28"/>
        <v/>
      </c>
      <c r="CJ12" s="125" t="str">
        <f t="shared" si="29"/>
        <v/>
      </c>
      <c r="CK12" s="127" t="str">
        <f t="shared" si="30"/>
        <v/>
      </c>
      <c r="CL12" s="125" t="str">
        <f t="shared" si="31"/>
        <v/>
      </c>
      <c r="CM12" s="125" t="str">
        <f t="shared" si="32"/>
        <v/>
      </c>
      <c r="CN12" s="127" t="str">
        <f t="shared" si="33"/>
        <v/>
      </c>
      <c r="CO12" s="125" t="str">
        <f t="shared" si="34"/>
        <v/>
      </c>
      <c r="CP12" s="125" t="str">
        <f t="shared" si="35"/>
        <v/>
      </c>
      <c r="CQ12" s="227"/>
      <c r="CR12" s="227"/>
    </row>
    <row r="13" spans="1:96" s="228" customFormat="1" ht="45" customHeight="1">
      <c r="A13" s="226">
        <f>'MAKLUMAT MURID'!A17</f>
        <v>5</v>
      </c>
      <c r="B13" s="225" t="str">
        <f>IF(VLOOKUP(A13,'MAKLUMAT MURID'!$A$13:$I$52,9,FALSE)="Pendidikan Islam",VLOOKUP(A13,'MAKLUMAT MURID'!$A$13:$I$52,2,FALSE),"")</f>
        <v/>
      </c>
      <c r="C13" s="226" t="str">
        <f>IF(VLOOKUP(A13,'MAKLUMAT MURID'!$A$13:$I$52,9,FALSE)="Pendidikan Islam",VLOOKUP(A13,'MAKLUMAT MURID'!$A$13:$I$52,6,FALSE),"")</f>
        <v/>
      </c>
      <c r="D13" s="226" t="str">
        <f>IF(VLOOKUP(A13,'MAKLUMAT MURID'!$A$13:$I$52,9,FALSE)="Pendidikan Islam",VLOOKUP(A13,'MAKLUMAT MURID'!$A$13:$I$52,5,FALSE),"")</f>
        <v/>
      </c>
      <c r="E13" s="38"/>
      <c r="F13" s="121"/>
      <c r="G13" s="38"/>
      <c r="H13" s="121"/>
      <c r="I13" s="38"/>
      <c r="J13" s="121"/>
      <c r="K13" s="38"/>
      <c r="L13" s="121"/>
      <c r="M13" s="38"/>
      <c r="N13" s="121"/>
      <c r="O13" s="38"/>
      <c r="P13" s="121"/>
      <c r="Q13" s="38"/>
      <c r="R13" s="121"/>
      <c r="S13" s="38"/>
      <c r="T13" s="121"/>
      <c r="U13" s="38"/>
      <c r="V13" s="121"/>
      <c r="W13" s="38"/>
      <c r="X13" s="121"/>
      <c r="Y13" s="38"/>
      <c r="Z13" s="121"/>
      <c r="AA13" s="38"/>
      <c r="AB13" s="121"/>
      <c r="AC13" s="38"/>
      <c r="AD13" s="121"/>
      <c r="AE13" s="38"/>
      <c r="AF13" s="121"/>
      <c r="AG13" s="38"/>
      <c r="AH13" s="121"/>
      <c r="AI13" s="38"/>
      <c r="AJ13" s="121"/>
      <c r="AK13" s="38"/>
      <c r="AL13" s="121"/>
      <c r="AM13" s="38"/>
      <c r="AN13" s="121"/>
      <c r="AO13" s="38"/>
      <c r="AP13" s="121"/>
      <c r="AQ13" s="38"/>
      <c r="AR13" s="121"/>
      <c r="AS13" s="38"/>
      <c r="AT13" s="121"/>
      <c r="AU13" s="38"/>
      <c r="AV13" s="121"/>
      <c r="AW13" s="38"/>
      <c r="AX13" s="121"/>
      <c r="AY13" s="38"/>
      <c r="AZ13" s="121"/>
      <c r="BA13" s="38"/>
      <c r="BB13" s="121"/>
      <c r="BC13" s="38"/>
      <c r="BD13" s="121"/>
      <c r="BE13" s="127" t="str">
        <f t="shared" si="0"/>
        <v/>
      </c>
      <c r="BF13" s="125" t="str">
        <f t="shared" si="1"/>
        <v/>
      </c>
      <c r="BG13" s="125" t="str">
        <f t="shared" si="2"/>
        <v/>
      </c>
      <c r="BH13" s="127" t="str">
        <f t="shared" si="3"/>
        <v/>
      </c>
      <c r="BI13" s="125" t="str">
        <f t="shared" si="4"/>
        <v/>
      </c>
      <c r="BJ13" s="125" t="str">
        <f t="shared" si="5"/>
        <v/>
      </c>
      <c r="BK13" s="127" t="str">
        <f t="shared" si="6"/>
        <v/>
      </c>
      <c r="BL13" s="125" t="str">
        <f t="shared" si="7"/>
        <v/>
      </c>
      <c r="BM13" s="125" t="str">
        <f t="shared" si="8"/>
        <v/>
      </c>
      <c r="BN13" s="127" t="str">
        <f t="shared" si="9"/>
        <v/>
      </c>
      <c r="BO13" s="125" t="str">
        <f t="shared" si="10"/>
        <v/>
      </c>
      <c r="BP13" s="125" t="str">
        <f t="shared" si="11"/>
        <v/>
      </c>
      <c r="BQ13" s="127" t="str">
        <f t="shared" si="12"/>
        <v/>
      </c>
      <c r="BR13" s="125" t="str">
        <f t="shared" si="13"/>
        <v/>
      </c>
      <c r="BS13" s="125" t="str">
        <f t="shared" si="14"/>
        <v/>
      </c>
      <c r="BT13" s="127" t="str">
        <f t="shared" si="15"/>
        <v/>
      </c>
      <c r="BU13" s="125" t="str">
        <f t="shared" si="16"/>
        <v/>
      </c>
      <c r="BV13" s="125" t="str">
        <f t="shared" si="17"/>
        <v/>
      </c>
      <c r="BW13" s="227"/>
      <c r="BX13" s="227"/>
      <c r="BY13" s="127" t="str">
        <f t="shared" si="18"/>
        <v/>
      </c>
      <c r="BZ13" s="125" t="str">
        <f t="shared" si="19"/>
        <v/>
      </c>
      <c r="CA13" s="125" t="str">
        <f t="shared" si="20"/>
        <v/>
      </c>
      <c r="CB13" s="127" t="str">
        <f t="shared" si="21"/>
        <v/>
      </c>
      <c r="CC13" s="125" t="str">
        <f t="shared" si="22"/>
        <v/>
      </c>
      <c r="CD13" s="125" t="str">
        <f t="shared" si="23"/>
        <v/>
      </c>
      <c r="CE13" s="127" t="str">
        <f t="shared" si="24"/>
        <v/>
      </c>
      <c r="CF13" s="125" t="str">
        <f t="shared" si="25"/>
        <v/>
      </c>
      <c r="CG13" s="125" t="str">
        <f t="shared" si="26"/>
        <v/>
      </c>
      <c r="CH13" s="127" t="str">
        <f t="shared" si="27"/>
        <v/>
      </c>
      <c r="CI13" s="125" t="str">
        <f t="shared" si="28"/>
        <v/>
      </c>
      <c r="CJ13" s="125" t="str">
        <f t="shared" si="29"/>
        <v/>
      </c>
      <c r="CK13" s="127" t="str">
        <f t="shared" si="30"/>
        <v/>
      </c>
      <c r="CL13" s="125" t="str">
        <f t="shared" si="31"/>
        <v/>
      </c>
      <c r="CM13" s="125" t="str">
        <f t="shared" si="32"/>
        <v/>
      </c>
      <c r="CN13" s="127" t="str">
        <f t="shared" si="33"/>
        <v/>
      </c>
      <c r="CO13" s="125" t="str">
        <f t="shared" si="34"/>
        <v/>
      </c>
      <c r="CP13" s="125" t="str">
        <f t="shared" si="35"/>
        <v/>
      </c>
      <c r="CQ13" s="227"/>
      <c r="CR13" s="227"/>
    </row>
    <row r="14" spans="1:96" s="228" customFormat="1" ht="45" customHeight="1">
      <c r="A14" s="226">
        <f>'MAKLUMAT MURID'!A18</f>
        <v>6</v>
      </c>
      <c r="B14" s="225" t="str">
        <f>IF(VLOOKUP(A14,'MAKLUMAT MURID'!$A$13:$I$52,9,FALSE)="Pendidikan Islam",VLOOKUP(A14,'MAKLUMAT MURID'!$A$13:$I$52,2,FALSE),"")</f>
        <v/>
      </c>
      <c r="C14" s="226" t="str">
        <f>IF(VLOOKUP(A14,'MAKLUMAT MURID'!$A$13:$I$52,9,FALSE)="Pendidikan Islam",VLOOKUP(A14,'MAKLUMAT MURID'!$A$13:$I$52,6,FALSE),"")</f>
        <v/>
      </c>
      <c r="D14" s="226" t="str">
        <f>IF(VLOOKUP(A14,'MAKLUMAT MURID'!$A$13:$I$52,9,FALSE)="Pendidikan Islam",VLOOKUP(A14,'MAKLUMAT MURID'!$A$13:$I$52,5,FALSE),"")</f>
        <v/>
      </c>
      <c r="E14" s="38"/>
      <c r="F14" s="121"/>
      <c r="G14" s="38"/>
      <c r="H14" s="121"/>
      <c r="I14" s="38"/>
      <c r="J14" s="121"/>
      <c r="K14" s="38"/>
      <c r="L14" s="121"/>
      <c r="M14" s="38"/>
      <c r="N14" s="121"/>
      <c r="O14" s="38"/>
      <c r="P14" s="121"/>
      <c r="Q14" s="38"/>
      <c r="R14" s="121"/>
      <c r="S14" s="38"/>
      <c r="T14" s="121"/>
      <c r="U14" s="38"/>
      <c r="V14" s="121"/>
      <c r="W14" s="38"/>
      <c r="X14" s="121"/>
      <c r="Y14" s="38"/>
      <c r="Z14" s="121"/>
      <c r="AA14" s="38"/>
      <c r="AB14" s="121"/>
      <c r="AC14" s="38"/>
      <c r="AD14" s="121"/>
      <c r="AE14" s="38"/>
      <c r="AF14" s="121"/>
      <c r="AG14" s="38"/>
      <c r="AH14" s="121"/>
      <c r="AI14" s="38"/>
      <c r="AJ14" s="121"/>
      <c r="AK14" s="38"/>
      <c r="AL14" s="121"/>
      <c r="AM14" s="38"/>
      <c r="AN14" s="121"/>
      <c r="AO14" s="38"/>
      <c r="AP14" s="121"/>
      <c r="AQ14" s="38"/>
      <c r="AR14" s="121"/>
      <c r="AS14" s="38"/>
      <c r="AT14" s="121"/>
      <c r="AU14" s="38"/>
      <c r="AV14" s="121"/>
      <c r="AW14" s="38"/>
      <c r="AX14" s="121"/>
      <c r="AY14" s="38"/>
      <c r="AZ14" s="121"/>
      <c r="BA14" s="38"/>
      <c r="BB14" s="121"/>
      <c r="BC14" s="38"/>
      <c r="BD14" s="121"/>
      <c r="BE14" s="127" t="str">
        <f t="shared" si="0"/>
        <v/>
      </c>
      <c r="BF14" s="125" t="str">
        <f t="shared" si="1"/>
        <v/>
      </c>
      <c r="BG14" s="125" t="str">
        <f t="shared" si="2"/>
        <v/>
      </c>
      <c r="BH14" s="127" t="str">
        <f t="shared" si="3"/>
        <v/>
      </c>
      <c r="BI14" s="125" t="str">
        <f t="shared" si="4"/>
        <v/>
      </c>
      <c r="BJ14" s="125" t="str">
        <f t="shared" si="5"/>
        <v/>
      </c>
      <c r="BK14" s="127" t="str">
        <f t="shared" si="6"/>
        <v/>
      </c>
      <c r="BL14" s="125" t="str">
        <f t="shared" si="7"/>
        <v/>
      </c>
      <c r="BM14" s="125" t="str">
        <f t="shared" si="8"/>
        <v/>
      </c>
      <c r="BN14" s="127" t="str">
        <f t="shared" si="9"/>
        <v/>
      </c>
      <c r="BO14" s="125" t="str">
        <f t="shared" si="10"/>
        <v/>
      </c>
      <c r="BP14" s="125" t="str">
        <f t="shared" si="11"/>
        <v/>
      </c>
      <c r="BQ14" s="127" t="str">
        <f t="shared" si="12"/>
        <v/>
      </c>
      <c r="BR14" s="125" t="str">
        <f t="shared" si="13"/>
        <v/>
      </c>
      <c r="BS14" s="125" t="str">
        <f t="shared" si="14"/>
        <v/>
      </c>
      <c r="BT14" s="127" t="str">
        <f t="shared" si="15"/>
        <v/>
      </c>
      <c r="BU14" s="125" t="str">
        <f t="shared" si="16"/>
        <v/>
      </c>
      <c r="BV14" s="125" t="str">
        <f t="shared" si="17"/>
        <v/>
      </c>
      <c r="BW14" s="227"/>
      <c r="BX14" s="227"/>
      <c r="BY14" s="127" t="str">
        <f t="shared" si="18"/>
        <v/>
      </c>
      <c r="BZ14" s="125" t="str">
        <f t="shared" si="19"/>
        <v/>
      </c>
      <c r="CA14" s="125" t="str">
        <f t="shared" si="20"/>
        <v/>
      </c>
      <c r="CB14" s="127" t="str">
        <f t="shared" si="21"/>
        <v/>
      </c>
      <c r="CC14" s="125" t="str">
        <f t="shared" si="22"/>
        <v/>
      </c>
      <c r="CD14" s="125" t="str">
        <f t="shared" si="23"/>
        <v/>
      </c>
      <c r="CE14" s="127" t="str">
        <f t="shared" si="24"/>
        <v/>
      </c>
      <c r="CF14" s="125" t="str">
        <f t="shared" si="25"/>
        <v/>
      </c>
      <c r="CG14" s="125" t="str">
        <f t="shared" si="26"/>
        <v/>
      </c>
      <c r="CH14" s="127" t="str">
        <f t="shared" si="27"/>
        <v/>
      </c>
      <c r="CI14" s="125" t="str">
        <f t="shared" si="28"/>
        <v/>
      </c>
      <c r="CJ14" s="125" t="str">
        <f t="shared" si="29"/>
        <v/>
      </c>
      <c r="CK14" s="127" t="str">
        <f t="shared" si="30"/>
        <v/>
      </c>
      <c r="CL14" s="125" t="str">
        <f t="shared" si="31"/>
        <v/>
      </c>
      <c r="CM14" s="125" t="str">
        <f t="shared" si="32"/>
        <v/>
      </c>
      <c r="CN14" s="127" t="str">
        <f t="shared" si="33"/>
        <v/>
      </c>
      <c r="CO14" s="125" t="str">
        <f t="shared" si="34"/>
        <v/>
      </c>
      <c r="CP14" s="125" t="str">
        <f t="shared" si="35"/>
        <v/>
      </c>
      <c r="CQ14" s="227"/>
      <c r="CR14" s="227"/>
    </row>
    <row r="15" spans="1:96" s="228" customFormat="1" ht="45" customHeight="1">
      <c r="A15" s="226">
        <f>'MAKLUMAT MURID'!A19</f>
        <v>7</v>
      </c>
      <c r="B15" s="225" t="str">
        <f>IF(VLOOKUP(A15,'MAKLUMAT MURID'!$A$13:$I$52,9,FALSE)="Pendidikan Islam",VLOOKUP(A15,'MAKLUMAT MURID'!$A$13:$I$52,2,FALSE),"")</f>
        <v/>
      </c>
      <c r="C15" s="226" t="str">
        <f>IF(VLOOKUP(A15,'MAKLUMAT MURID'!$A$13:$I$52,9,FALSE)="Pendidikan Islam",VLOOKUP(A15,'MAKLUMAT MURID'!$A$13:$I$52,6,FALSE),"")</f>
        <v/>
      </c>
      <c r="D15" s="226" t="str">
        <f>IF(VLOOKUP(A15,'MAKLUMAT MURID'!$A$13:$I$52,9,FALSE)="Pendidikan Islam",VLOOKUP(A15,'MAKLUMAT MURID'!$A$13:$I$52,5,FALSE),"")</f>
        <v/>
      </c>
      <c r="E15" s="38"/>
      <c r="F15" s="121"/>
      <c r="G15" s="38"/>
      <c r="H15" s="121"/>
      <c r="I15" s="38"/>
      <c r="J15" s="121"/>
      <c r="K15" s="38"/>
      <c r="L15" s="121"/>
      <c r="M15" s="38"/>
      <c r="N15" s="121"/>
      <c r="O15" s="38"/>
      <c r="P15" s="121"/>
      <c r="Q15" s="38"/>
      <c r="R15" s="121"/>
      <c r="S15" s="38"/>
      <c r="T15" s="121"/>
      <c r="U15" s="38"/>
      <c r="V15" s="121"/>
      <c r="W15" s="38"/>
      <c r="X15" s="121"/>
      <c r="Y15" s="38"/>
      <c r="Z15" s="121"/>
      <c r="AA15" s="38"/>
      <c r="AB15" s="121"/>
      <c r="AC15" s="38"/>
      <c r="AD15" s="121"/>
      <c r="AE15" s="38"/>
      <c r="AF15" s="121"/>
      <c r="AG15" s="38"/>
      <c r="AH15" s="121"/>
      <c r="AI15" s="38"/>
      <c r="AJ15" s="121"/>
      <c r="AK15" s="38"/>
      <c r="AL15" s="121"/>
      <c r="AM15" s="38"/>
      <c r="AN15" s="121"/>
      <c r="AO15" s="38"/>
      <c r="AP15" s="121"/>
      <c r="AQ15" s="38"/>
      <c r="AR15" s="121"/>
      <c r="AS15" s="38"/>
      <c r="AT15" s="121"/>
      <c r="AU15" s="38"/>
      <c r="AV15" s="121"/>
      <c r="AW15" s="38"/>
      <c r="AX15" s="121"/>
      <c r="AY15" s="38"/>
      <c r="AZ15" s="121"/>
      <c r="BA15" s="38"/>
      <c r="BB15" s="121"/>
      <c r="BC15" s="38"/>
      <c r="BD15" s="121"/>
      <c r="BE15" s="127" t="str">
        <f t="shared" si="0"/>
        <v/>
      </c>
      <c r="BF15" s="125" t="str">
        <f t="shared" si="1"/>
        <v/>
      </c>
      <c r="BG15" s="125" t="str">
        <f t="shared" si="2"/>
        <v/>
      </c>
      <c r="BH15" s="127" t="str">
        <f t="shared" si="3"/>
        <v/>
      </c>
      <c r="BI15" s="125" t="str">
        <f t="shared" si="4"/>
        <v/>
      </c>
      <c r="BJ15" s="125" t="str">
        <f t="shared" si="5"/>
        <v/>
      </c>
      <c r="BK15" s="127" t="str">
        <f t="shared" si="6"/>
        <v/>
      </c>
      <c r="BL15" s="125" t="str">
        <f t="shared" si="7"/>
        <v/>
      </c>
      <c r="BM15" s="125" t="str">
        <f t="shared" si="8"/>
        <v/>
      </c>
      <c r="BN15" s="127" t="str">
        <f t="shared" si="9"/>
        <v/>
      </c>
      <c r="BO15" s="125" t="str">
        <f t="shared" si="10"/>
        <v/>
      </c>
      <c r="BP15" s="125" t="str">
        <f t="shared" si="11"/>
        <v/>
      </c>
      <c r="BQ15" s="127" t="str">
        <f t="shared" si="12"/>
        <v/>
      </c>
      <c r="BR15" s="125" t="str">
        <f t="shared" si="13"/>
        <v/>
      </c>
      <c r="BS15" s="125" t="str">
        <f t="shared" si="14"/>
        <v/>
      </c>
      <c r="BT15" s="127" t="str">
        <f t="shared" si="15"/>
        <v/>
      </c>
      <c r="BU15" s="125" t="str">
        <f t="shared" si="16"/>
        <v/>
      </c>
      <c r="BV15" s="125" t="str">
        <f t="shared" si="17"/>
        <v/>
      </c>
      <c r="BW15" s="227"/>
      <c r="BX15" s="227"/>
      <c r="BY15" s="127" t="str">
        <f t="shared" si="18"/>
        <v/>
      </c>
      <c r="BZ15" s="125" t="str">
        <f t="shared" si="19"/>
        <v/>
      </c>
      <c r="CA15" s="125" t="str">
        <f t="shared" si="20"/>
        <v/>
      </c>
      <c r="CB15" s="127" t="str">
        <f t="shared" si="21"/>
        <v/>
      </c>
      <c r="CC15" s="125" t="str">
        <f t="shared" si="22"/>
        <v/>
      </c>
      <c r="CD15" s="125" t="str">
        <f t="shared" si="23"/>
        <v/>
      </c>
      <c r="CE15" s="127" t="str">
        <f t="shared" si="24"/>
        <v/>
      </c>
      <c r="CF15" s="125" t="str">
        <f t="shared" si="25"/>
        <v/>
      </c>
      <c r="CG15" s="125" t="str">
        <f t="shared" si="26"/>
        <v/>
      </c>
      <c r="CH15" s="127" t="str">
        <f t="shared" si="27"/>
        <v/>
      </c>
      <c r="CI15" s="125" t="str">
        <f t="shared" si="28"/>
        <v/>
      </c>
      <c r="CJ15" s="125" t="str">
        <f t="shared" si="29"/>
        <v/>
      </c>
      <c r="CK15" s="127" t="str">
        <f t="shared" si="30"/>
        <v/>
      </c>
      <c r="CL15" s="125" t="str">
        <f t="shared" si="31"/>
        <v/>
      </c>
      <c r="CM15" s="125" t="str">
        <f t="shared" si="32"/>
        <v/>
      </c>
      <c r="CN15" s="127" t="str">
        <f t="shared" si="33"/>
        <v/>
      </c>
      <c r="CO15" s="125" t="str">
        <f t="shared" si="34"/>
        <v/>
      </c>
      <c r="CP15" s="125" t="str">
        <f t="shared" si="35"/>
        <v/>
      </c>
      <c r="CQ15" s="227"/>
      <c r="CR15" s="227"/>
    </row>
    <row r="16" spans="1:96" s="228" customFormat="1" ht="45" customHeight="1">
      <c r="A16" s="226">
        <f>'MAKLUMAT MURID'!A20</f>
        <v>8</v>
      </c>
      <c r="B16" s="225" t="str">
        <f>IF(VLOOKUP(A16,'MAKLUMAT MURID'!$A$13:$I$52,9,FALSE)="Pendidikan Islam",VLOOKUP(A16,'MAKLUMAT MURID'!$A$13:$I$52,2,FALSE),"")</f>
        <v/>
      </c>
      <c r="C16" s="226" t="str">
        <f>IF(VLOOKUP(A16,'MAKLUMAT MURID'!$A$13:$I$52,9,FALSE)="Pendidikan Islam",VLOOKUP(A16,'MAKLUMAT MURID'!$A$13:$I$52,6,FALSE),"")</f>
        <v/>
      </c>
      <c r="D16" s="226" t="str">
        <f>IF(VLOOKUP(A16,'MAKLUMAT MURID'!$A$13:$I$52,9,FALSE)="Pendidikan Islam",VLOOKUP(A16,'MAKLUMAT MURID'!$A$13:$I$52,5,FALSE),"")</f>
        <v/>
      </c>
      <c r="E16" s="38"/>
      <c r="F16" s="121"/>
      <c r="G16" s="38"/>
      <c r="H16" s="121"/>
      <c r="I16" s="38"/>
      <c r="J16" s="121"/>
      <c r="K16" s="38"/>
      <c r="L16" s="121"/>
      <c r="M16" s="38"/>
      <c r="N16" s="121"/>
      <c r="O16" s="38"/>
      <c r="P16" s="121"/>
      <c r="Q16" s="38"/>
      <c r="R16" s="121"/>
      <c r="S16" s="38"/>
      <c r="T16" s="121"/>
      <c r="U16" s="38"/>
      <c r="V16" s="121"/>
      <c r="W16" s="38"/>
      <c r="X16" s="121"/>
      <c r="Y16" s="38"/>
      <c r="Z16" s="121"/>
      <c r="AA16" s="38"/>
      <c r="AB16" s="121"/>
      <c r="AC16" s="38"/>
      <c r="AD16" s="121"/>
      <c r="AE16" s="38"/>
      <c r="AF16" s="121"/>
      <c r="AG16" s="38"/>
      <c r="AH16" s="121"/>
      <c r="AI16" s="38"/>
      <c r="AJ16" s="121"/>
      <c r="AK16" s="38"/>
      <c r="AL16" s="121"/>
      <c r="AM16" s="38"/>
      <c r="AN16" s="121"/>
      <c r="AO16" s="38"/>
      <c r="AP16" s="121"/>
      <c r="AQ16" s="38"/>
      <c r="AR16" s="121"/>
      <c r="AS16" s="38"/>
      <c r="AT16" s="121"/>
      <c r="AU16" s="38"/>
      <c r="AV16" s="121"/>
      <c r="AW16" s="38"/>
      <c r="AX16" s="121"/>
      <c r="AY16" s="38"/>
      <c r="AZ16" s="121"/>
      <c r="BA16" s="38"/>
      <c r="BB16" s="121"/>
      <c r="BC16" s="38"/>
      <c r="BD16" s="121"/>
      <c r="BE16" s="127" t="str">
        <f t="shared" si="0"/>
        <v/>
      </c>
      <c r="BF16" s="125" t="str">
        <f t="shared" si="1"/>
        <v/>
      </c>
      <c r="BG16" s="125" t="str">
        <f t="shared" si="2"/>
        <v/>
      </c>
      <c r="BH16" s="127" t="str">
        <f t="shared" si="3"/>
        <v/>
      </c>
      <c r="BI16" s="125" t="str">
        <f t="shared" si="4"/>
        <v/>
      </c>
      <c r="BJ16" s="125" t="str">
        <f t="shared" si="5"/>
        <v/>
      </c>
      <c r="BK16" s="127" t="str">
        <f t="shared" si="6"/>
        <v/>
      </c>
      <c r="BL16" s="125" t="str">
        <f t="shared" si="7"/>
        <v/>
      </c>
      <c r="BM16" s="125" t="str">
        <f t="shared" si="8"/>
        <v/>
      </c>
      <c r="BN16" s="127" t="str">
        <f t="shared" si="9"/>
        <v/>
      </c>
      <c r="BO16" s="125" t="str">
        <f t="shared" si="10"/>
        <v/>
      </c>
      <c r="BP16" s="125" t="str">
        <f t="shared" si="11"/>
        <v/>
      </c>
      <c r="BQ16" s="127" t="str">
        <f t="shared" si="12"/>
        <v/>
      </c>
      <c r="BR16" s="125" t="str">
        <f t="shared" si="13"/>
        <v/>
      </c>
      <c r="BS16" s="125" t="str">
        <f t="shared" si="14"/>
        <v/>
      </c>
      <c r="BT16" s="127" t="str">
        <f t="shared" si="15"/>
        <v/>
      </c>
      <c r="BU16" s="125" t="str">
        <f t="shared" si="16"/>
        <v/>
      </c>
      <c r="BV16" s="125" t="str">
        <f t="shared" si="17"/>
        <v/>
      </c>
      <c r="BW16" s="227"/>
      <c r="BX16" s="227"/>
      <c r="BY16" s="127" t="str">
        <f t="shared" si="18"/>
        <v/>
      </c>
      <c r="BZ16" s="125" t="str">
        <f t="shared" si="19"/>
        <v/>
      </c>
      <c r="CA16" s="125" t="str">
        <f t="shared" si="20"/>
        <v/>
      </c>
      <c r="CB16" s="127" t="str">
        <f t="shared" si="21"/>
        <v/>
      </c>
      <c r="CC16" s="125" t="str">
        <f t="shared" si="22"/>
        <v/>
      </c>
      <c r="CD16" s="125" t="str">
        <f t="shared" si="23"/>
        <v/>
      </c>
      <c r="CE16" s="127" t="str">
        <f t="shared" si="24"/>
        <v/>
      </c>
      <c r="CF16" s="125" t="str">
        <f t="shared" si="25"/>
        <v/>
      </c>
      <c r="CG16" s="125" t="str">
        <f t="shared" si="26"/>
        <v/>
      </c>
      <c r="CH16" s="127" t="str">
        <f t="shared" si="27"/>
        <v/>
      </c>
      <c r="CI16" s="125" t="str">
        <f t="shared" si="28"/>
        <v/>
      </c>
      <c r="CJ16" s="125" t="str">
        <f t="shared" si="29"/>
        <v/>
      </c>
      <c r="CK16" s="127" t="str">
        <f t="shared" si="30"/>
        <v/>
      </c>
      <c r="CL16" s="125" t="str">
        <f t="shared" si="31"/>
        <v/>
      </c>
      <c r="CM16" s="125" t="str">
        <f t="shared" si="32"/>
        <v/>
      </c>
      <c r="CN16" s="127" t="str">
        <f t="shared" si="33"/>
        <v/>
      </c>
      <c r="CO16" s="125" t="str">
        <f t="shared" si="34"/>
        <v/>
      </c>
      <c r="CP16" s="125" t="str">
        <f t="shared" si="35"/>
        <v/>
      </c>
      <c r="CQ16" s="227"/>
      <c r="CR16" s="227"/>
    </row>
    <row r="17" spans="1:96" s="228" customFormat="1" ht="45" customHeight="1">
      <c r="A17" s="226">
        <f>'MAKLUMAT MURID'!A21</f>
        <v>9</v>
      </c>
      <c r="B17" s="225" t="str">
        <f>IF(VLOOKUP(A17,'MAKLUMAT MURID'!$A$13:$I$52,9,FALSE)="Pendidikan Islam",VLOOKUP(A17,'MAKLUMAT MURID'!$A$13:$I$52,2,FALSE),"")</f>
        <v/>
      </c>
      <c r="C17" s="226" t="str">
        <f>IF(VLOOKUP(A17,'MAKLUMAT MURID'!$A$13:$I$52,9,FALSE)="Pendidikan Islam",VLOOKUP(A17,'MAKLUMAT MURID'!$A$13:$I$52,6,FALSE),"")</f>
        <v/>
      </c>
      <c r="D17" s="226" t="str">
        <f>IF(VLOOKUP(A17,'MAKLUMAT MURID'!$A$13:$I$52,9,FALSE)="Pendidikan Islam",VLOOKUP(A17,'MAKLUMAT MURID'!$A$13:$I$52,5,FALSE),"")</f>
        <v/>
      </c>
      <c r="E17" s="38"/>
      <c r="F17" s="121"/>
      <c r="G17" s="38"/>
      <c r="H17" s="121"/>
      <c r="I17" s="38"/>
      <c r="J17" s="121"/>
      <c r="K17" s="38"/>
      <c r="L17" s="121"/>
      <c r="M17" s="38"/>
      <c r="N17" s="121"/>
      <c r="O17" s="38"/>
      <c r="P17" s="121"/>
      <c r="Q17" s="38"/>
      <c r="R17" s="121"/>
      <c r="S17" s="38"/>
      <c r="T17" s="121"/>
      <c r="U17" s="38"/>
      <c r="V17" s="121"/>
      <c r="W17" s="38"/>
      <c r="X17" s="121"/>
      <c r="Y17" s="38"/>
      <c r="Z17" s="121"/>
      <c r="AA17" s="38"/>
      <c r="AB17" s="121"/>
      <c r="AC17" s="38"/>
      <c r="AD17" s="121"/>
      <c r="AE17" s="38"/>
      <c r="AF17" s="121"/>
      <c r="AG17" s="38"/>
      <c r="AH17" s="121"/>
      <c r="AI17" s="38"/>
      <c r="AJ17" s="121"/>
      <c r="AK17" s="38"/>
      <c r="AL17" s="121"/>
      <c r="AM17" s="38"/>
      <c r="AN17" s="121"/>
      <c r="AO17" s="38"/>
      <c r="AP17" s="121"/>
      <c r="AQ17" s="38"/>
      <c r="AR17" s="121"/>
      <c r="AS17" s="38"/>
      <c r="AT17" s="121"/>
      <c r="AU17" s="38"/>
      <c r="AV17" s="121"/>
      <c r="AW17" s="38"/>
      <c r="AX17" s="121"/>
      <c r="AY17" s="38"/>
      <c r="AZ17" s="121"/>
      <c r="BA17" s="38"/>
      <c r="BB17" s="121"/>
      <c r="BC17" s="38"/>
      <c r="BD17" s="121"/>
      <c r="BE17" s="127" t="str">
        <f t="shared" si="0"/>
        <v/>
      </c>
      <c r="BF17" s="125" t="str">
        <f t="shared" si="1"/>
        <v/>
      </c>
      <c r="BG17" s="125" t="str">
        <f t="shared" si="2"/>
        <v/>
      </c>
      <c r="BH17" s="127" t="str">
        <f t="shared" si="3"/>
        <v/>
      </c>
      <c r="BI17" s="125" t="str">
        <f t="shared" si="4"/>
        <v/>
      </c>
      <c r="BJ17" s="125" t="str">
        <f t="shared" si="5"/>
        <v/>
      </c>
      <c r="BK17" s="127" t="str">
        <f t="shared" si="6"/>
        <v/>
      </c>
      <c r="BL17" s="125" t="str">
        <f t="shared" si="7"/>
        <v/>
      </c>
      <c r="BM17" s="125" t="str">
        <f t="shared" si="8"/>
        <v/>
      </c>
      <c r="BN17" s="127" t="str">
        <f t="shared" si="9"/>
        <v/>
      </c>
      <c r="BO17" s="125" t="str">
        <f t="shared" si="10"/>
        <v/>
      </c>
      <c r="BP17" s="125" t="str">
        <f t="shared" si="11"/>
        <v/>
      </c>
      <c r="BQ17" s="127" t="str">
        <f t="shared" si="12"/>
        <v/>
      </c>
      <c r="BR17" s="125" t="str">
        <f t="shared" si="13"/>
        <v/>
      </c>
      <c r="BS17" s="125" t="str">
        <f t="shared" si="14"/>
        <v/>
      </c>
      <c r="BT17" s="127" t="str">
        <f t="shared" si="15"/>
        <v/>
      </c>
      <c r="BU17" s="125" t="str">
        <f t="shared" si="16"/>
        <v/>
      </c>
      <c r="BV17" s="125" t="str">
        <f t="shared" si="17"/>
        <v/>
      </c>
      <c r="BW17" s="227"/>
      <c r="BX17" s="227"/>
      <c r="BY17" s="127" t="str">
        <f t="shared" si="18"/>
        <v/>
      </c>
      <c r="BZ17" s="125" t="str">
        <f t="shared" si="19"/>
        <v/>
      </c>
      <c r="CA17" s="125" t="str">
        <f t="shared" si="20"/>
        <v/>
      </c>
      <c r="CB17" s="127" t="str">
        <f t="shared" si="21"/>
        <v/>
      </c>
      <c r="CC17" s="125" t="str">
        <f t="shared" si="22"/>
        <v/>
      </c>
      <c r="CD17" s="125" t="str">
        <f t="shared" si="23"/>
        <v/>
      </c>
      <c r="CE17" s="127" t="str">
        <f t="shared" si="24"/>
        <v/>
      </c>
      <c r="CF17" s="125" t="str">
        <f t="shared" si="25"/>
        <v/>
      </c>
      <c r="CG17" s="125" t="str">
        <f t="shared" si="26"/>
        <v/>
      </c>
      <c r="CH17" s="127" t="str">
        <f t="shared" si="27"/>
        <v/>
      </c>
      <c r="CI17" s="125" t="str">
        <f t="shared" si="28"/>
        <v/>
      </c>
      <c r="CJ17" s="125" t="str">
        <f t="shared" si="29"/>
        <v/>
      </c>
      <c r="CK17" s="127" t="str">
        <f t="shared" si="30"/>
        <v/>
      </c>
      <c r="CL17" s="125" t="str">
        <f t="shared" si="31"/>
        <v/>
      </c>
      <c r="CM17" s="125" t="str">
        <f t="shared" si="32"/>
        <v/>
      </c>
      <c r="CN17" s="127" t="str">
        <f t="shared" si="33"/>
        <v/>
      </c>
      <c r="CO17" s="125" t="str">
        <f t="shared" si="34"/>
        <v/>
      </c>
      <c r="CP17" s="125" t="str">
        <f t="shared" si="35"/>
        <v/>
      </c>
      <c r="CQ17" s="227"/>
      <c r="CR17" s="227"/>
    </row>
    <row r="18" spans="1:96" s="228" customFormat="1" ht="45" customHeight="1">
      <c r="A18" s="226">
        <f>'MAKLUMAT MURID'!A22</f>
        <v>10</v>
      </c>
      <c r="B18" s="225" t="str">
        <f>IF(VLOOKUP(A18,'MAKLUMAT MURID'!$A$13:$I$52,9,FALSE)="Pendidikan Islam",VLOOKUP(A18,'MAKLUMAT MURID'!$A$13:$I$52,2,FALSE),"")</f>
        <v/>
      </c>
      <c r="C18" s="226" t="str">
        <f>IF(VLOOKUP(A18,'MAKLUMAT MURID'!$A$13:$I$52,9,FALSE)="Pendidikan Islam",VLOOKUP(A18,'MAKLUMAT MURID'!$A$13:$I$52,6,FALSE),"")</f>
        <v/>
      </c>
      <c r="D18" s="226" t="str">
        <f>IF(VLOOKUP(A18,'MAKLUMAT MURID'!$A$13:$I$52,9,FALSE)="Pendidikan Islam",VLOOKUP(A18,'MAKLUMAT MURID'!$A$13:$I$52,5,FALSE),"")</f>
        <v/>
      </c>
      <c r="E18" s="38"/>
      <c r="F18" s="121"/>
      <c r="G18" s="38"/>
      <c r="H18" s="121"/>
      <c r="I18" s="38"/>
      <c r="J18" s="121"/>
      <c r="K18" s="38"/>
      <c r="L18" s="121"/>
      <c r="M18" s="38"/>
      <c r="N18" s="121"/>
      <c r="O18" s="38"/>
      <c r="P18" s="121"/>
      <c r="Q18" s="38"/>
      <c r="R18" s="121"/>
      <c r="S18" s="38"/>
      <c r="T18" s="121"/>
      <c r="U18" s="38"/>
      <c r="V18" s="121"/>
      <c r="W18" s="38"/>
      <c r="X18" s="121"/>
      <c r="Y18" s="38"/>
      <c r="Z18" s="121"/>
      <c r="AA18" s="38"/>
      <c r="AB18" s="121"/>
      <c r="AC18" s="38"/>
      <c r="AD18" s="121"/>
      <c r="AE18" s="38"/>
      <c r="AF18" s="121"/>
      <c r="AG18" s="38"/>
      <c r="AH18" s="121"/>
      <c r="AI18" s="38"/>
      <c r="AJ18" s="121"/>
      <c r="AK18" s="38"/>
      <c r="AL18" s="121"/>
      <c r="AM18" s="38"/>
      <c r="AN18" s="121"/>
      <c r="AO18" s="38"/>
      <c r="AP18" s="121"/>
      <c r="AQ18" s="38"/>
      <c r="AR18" s="121"/>
      <c r="AS18" s="38"/>
      <c r="AT18" s="121"/>
      <c r="AU18" s="38"/>
      <c r="AV18" s="121"/>
      <c r="AW18" s="38"/>
      <c r="AX18" s="121"/>
      <c r="AY18" s="38"/>
      <c r="AZ18" s="121"/>
      <c r="BA18" s="38"/>
      <c r="BB18" s="121"/>
      <c r="BC18" s="38"/>
      <c r="BD18" s="121"/>
      <c r="BE18" s="127" t="str">
        <f t="shared" si="0"/>
        <v/>
      </c>
      <c r="BF18" s="125" t="str">
        <f t="shared" si="1"/>
        <v/>
      </c>
      <c r="BG18" s="125" t="str">
        <f t="shared" si="2"/>
        <v/>
      </c>
      <c r="BH18" s="127" t="str">
        <f t="shared" si="3"/>
        <v/>
      </c>
      <c r="BI18" s="125" t="str">
        <f t="shared" si="4"/>
        <v/>
      </c>
      <c r="BJ18" s="125" t="str">
        <f t="shared" si="5"/>
        <v/>
      </c>
      <c r="BK18" s="127" t="str">
        <f t="shared" si="6"/>
        <v/>
      </c>
      <c r="BL18" s="125" t="str">
        <f t="shared" si="7"/>
        <v/>
      </c>
      <c r="BM18" s="125" t="str">
        <f t="shared" si="8"/>
        <v/>
      </c>
      <c r="BN18" s="127" t="str">
        <f t="shared" si="9"/>
        <v/>
      </c>
      <c r="BO18" s="125" t="str">
        <f t="shared" si="10"/>
        <v/>
      </c>
      <c r="BP18" s="125" t="str">
        <f t="shared" si="11"/>
        <v/>
      </c>
      <c r="BQ18" s="127" t="str">
        <f t="shared" si="12"/>
        <v/>
      </c>
      <c r="BR18" s="125" t="str">
        <f t="shared" si="13"/>
        <v/>
      </c>
      <c r="BS18" s="125" t="str">
        <f t="shared" si="14"/>
        <v/>
      </c>
      <c r="BT18" s="127" t="str">
        <f t="shared" si="15"/>
        <v/>
      </c>
      <c r="BU18" s="125" t="str">
        <f t="shared" si="16"/>
        <v/>
      </c>
      <c r="BV18" s="125" t="str">
        <f t="shared" si="17"/>
        <v/>
      </c>
      <c r="BW18" s="227"/>
      <c r="BX18" s="227"/>
      <c r="BY18" s="127" t="str">
        <f t="shared" si="18"/>
        <v/>
      </c>
      <c r="BZ18" s="125" t="str">
        <f t="shared" si="19"/>
        <v/>
      </c>
      <c r="CA18" s="125" t="str">
        <f t="shared" si="20"/>
        <v/>
      </c>
      <c r="CB18" s="127" t="str">
        <f t="shared" si="21"/>
        <v/>
      </c>
      <c r="CC18" s="125" t="str">
        <f t="shared" si="22"/>
        <v/>
      </c>
      <c r="CD18" s="125" t="str">
        <f t="shared" si="23"/>
        <v/>
      </c>
      <c r="CE18" s="127" t="str">
        <f t="shared" si="24"/>
        <v/>
      </c>
      <c r="CF18" s="125" t="str">
        <f t="shared" si="25"/>
        <v/>
      </c>
      <c r="CG18" s="125" t="str">
        <f t="shared" si="26"/>
        <v/>
      </c>
      <c r="CH18" s="127" t="str">
        <f t="shared" si="27"/>
        <v/>
      </c>
      <c r="CI18" s="125" t="str">
        <f t="shared" si="28"/>
        <v/>
      </c>
      <c r="CJ18" s="125" t="str">
        <f t="shared" si="29"/>
        <v/>
      </c>
      <c r="CK18" s="127" t="str">
        <f t="shared" si="30"/>
        <v/>
      </c>
      <c r="CL18" s="125" t="str">
        <f t="shared" si="31"/>
        <v/>
      </c>
      <c r="CM18" s="125" t="str">
        <f t="shared" si="32"/>
        <v/>
      </c>
      <c r="CN18" s="127" t="str">
        <f t="shared" si="33"/>
        <v/>
      </c>
      <c r="CO18" s="125" t="str">
        <f t="shared" si="34"/>
        <v/>
      </c>
      <c r="CP18" s="125" t="str">
        <f t="shared" si="35"/>
        <v/>
      </c>
      <c r="CQ18" s="227"/>
      <c r="CR18" s="227"/>
    </row>
    <row r="19" spans="1:96" s="228" customFormat="1" ht="45" customHeight="1">
      <c r="A19" s="226">
        <f>'MAKLUMAT MURID'!A23</f>
        <v>11</v>
      </c>
      <c r="B19" s="225" t="str">
        <f>IF(VLOOKUP(A19,'MAKLUMAT MURID'!$A$13:$I$52,9,FALSE)="Pendidikan Islam",VLOOKUP(A19,'MAKLUMAT MURID'!$A$13:$I$52,2,FALSE),"")</f>
        <v/>
      </c>
      <c r="C19" s="226" t="str">
        <f>IF(VLOOKUP(A19,'MAKLUMAT MURID'!$A$13:$I$52,9,FALSE)="Pendidikan Islam",VLOOKUP(A19,'MAKLUMAT MURID'!$A$13:$I$52,6,FALSE),"")</f>
        <v/>
      </c>
      <c r="D19" s="226" t="str">
        <f>IF(VLOOKUP(A19,'MAKLUMAT MURID'!$A$13:$I$52,9,FALSE)="Pendidikan Islam",VLOOKUP(A19,'MAKLUMAT MURID'!$A$13:$I$52,5,FALSE),"")</f>
        <v/>
      </c>
      <c r="E19" s="38"/>
      <c r="F19" s="121"/>
      <c r="G19" s="38"/>
      <c r="H19" s="121"/>
      <c r="I19" s="38"/>
      <c r="J19" s="121"/>
      <c r="K19" s="38"/>
      <c r="L19" s="121"/>
      <c r="M19" s="38"/>
      <c r="N19" s="121"/>
      <c r="O19" s="38"/>
      <c r="P19" s="121"/>
      <c r="Q19" s="38"/>
      <c r="R19" s="121"/>
      <c r="S19" s="38"/>
      <c r="T19" s="121"/>
      <c r="U19" s="38"/>
      <c r="V19" s="121"/>
      <c r="W19" s="38"/>
      <c r="X19" s="121"/>
      <c r="Y19" s="38"/>
      <c r="Z19" s="121"/>
      <c r="AA19" s="38"/>
      <c r="AB19" s="121"/>
      <c r="AC19" s="38"/>
      <c r="AD19" s="121"/>
      <c r="AE19" s="38"/>
      <c r="AF19" s="121"/>
      <c r="AG19" s="38"/>
      <c r="AH19" s="121"/>
      <c r="AI19" s="38"/>
      <c r="AJ19" s="121"/>
      <c r="AK19" s="38"/>
      <c r="AL19" s="121"/>
      <c r="AM19" s="38"/>
      <c r="AN19" s="121"/>
      <c r="AO19" s="38"/>
      <c r="AP19" s="121"/>
      <c r="AQ19" s="38"/>
      <c r="AR19" s="121"/>
      <c r="AS19" s="38"/>
      <c r="AT19" s="121"/>
      <c r="AU19" s="38"/>
      <c r="AV19" s="121"/>
      <c r="AW19" s="38"/>
      <c r="AX19" s="121"/>
      <c r="AY19" s="38"/>
      <c r="AZ19" s="121"/>
      <c r="BA19" s="38"/>
      <c r="BB19" s="121"/>
      <c r="BC19" s="38"/>
      <c r="BD19" s="121"/>
      <c r="BE19" s="127" t="str">
        <f t="shared" si="0"/>
        <v/>
      </c>
      <c r="BF19" s="125" t="str">
        <f t="shared" si="1"/>
        <v/>
      </c>
      <c r="BG19" s="125" t="str">
        <f t="shared" si="2"/>
        <v/>
      </c>
      <c r="BH19" s="127" t="str">
        <f t="shared" si="3"/>
        <v/>
      </c>
      <c r="BI19" s="125" t="str">
        <f t="shared" si="4"/>
        <v/>
      </c>
      <c r="BJ19" s="125" t="str">
        <f t="shared" si="5"/>
        <v/>
      </c>
      <c r="BK19" s="127" t="str">
        <f t="shared" si="6"/>
        <v/>
      </c>
      <c r="BL19" s="125" t="str">
        <f t="shared" si="7"/>
        <v/>
      </c>
      <c r="BM19" s="125" t="str">
        <f t="shared" si="8"/>
        <v/>
      </c>
      <c r="BN19" s="127" t="str">
        <f t="shared" si="9"/>
        <v/>
      </c>
      <c r="BO19" s="125" t="str">
        <f t="shared" si="10"/>
        <v/>
      </c>
      <c r="BP19" s="125" t="str">
        <f t="shared" si="11"/>
        <v/>
      </c>
      <c r="BQ19" s="127" t="str">
        <f t="shared" si="12"/>
        <v/>
      </c>
      <c r="BR19" s="125" t="str">
        <f t="shared" si="13"/>
        <v/>
      </c>
      <c r="BS19" s="125" t="str">
        <f t="shared" si="14"/>
        <v/>
      </c>
      <c r="BT19" s="127" t="str">
        <f t="shared" si="15"/>
        <v/>
      </c>
      <c r="BU19" s="125" t="str">
        <f t="shared" si="16"/>
        <v/>
      </c>
      <c r="BV19" s="125" t="str">
        <f t="shared" si="17"/>
        <v/>
      </c>
      <c r="BW19" s="227"/>
      <c r="BX19" s="227"/>
      <c r="BY19" s="127" t="str">
        <f t="shared" si="18"/>
        <v/>
      </c>
      <c r="BZ19" s="125" t="str">
        <f t="shared" si="19"/>
        <v/>
      </c>
      <c r="CA19" s="125" t="str">
        <f t="shared" si="20"/>
        <v/>
      </c>
      <c r="CB19" s="127" t="str">
        <f t="shared" si="21"/>
        <v/>
      </c>
      <c r="CC19" s="125" t="str">
        <f t="shared" si="22"/>
        <v/>
      </c>
      <c r="CD19" s="125" t="str">
        <f t="shared" si="23"/>
        <v/>
      </c>
      <c r="CE19" s="127" t="str">
        <f t="shared" si="24"/>
        <v/>
      </c>
      <c r="CF19" s="125" t="str">
        <f t="shared" si="25"/>
        <v/>
      </c>
      <c r="CG19" s="125" t="str">
        <f t="shared" si="26"/>
        <v/>
      </c>
      <c r="CH19" s="127" t="str">
        <f t="shared" si="27"/>
        <v/>
      </c>
      <c r="CI19" s="125" t="str">
        <f t="shared" si="28"/>
        <v/>
      </c>
      <c r="CJ19" s="125" t="str">
        <f t="shared" si="29"/>
        <v/>
      </c>
      <c r="CK19" s="127" t="str">
        <f t="shared" si="30"/>
        <v/>
      </c>
      <c r="CL19" s="125" t="str">
        <f t="shared" si="31"/>
        <v/>
      </c>
      <c r="CM19" s="125" t="str">
        <f t="shared" si="32"/>
        <v/>
      </c>
      <c r="CN19" s="127" t="str">
        <f t="shared" si="33"/>
        <v/>
      </c>
      <c r="CO19" s="125" t="str">
        <f t="shared" si="34"/>
        <v/>
      </c>
      <c r="CP19" s="125" t="str">
        <f t="shared" si="35"/>
        <v/>
      </c>
      <c r="CQ19" s="227"/>
      <c r="CR19" s="227"/>
    </row>
    <row r="20" spans="1:96" s="228" customFormat="1" ht="45" customHeight="1">
      <c r="A20" s="226">
        <f>'MAKLUMAT MURID'!A24</f>
        <v>12</v>
      </c>
      <c r="B20" s="225" t="str">
        <f>IF(VLOOKUP(A20,'MAKLUMAT MURID'!$A$13:$I$52,9,FALSE)="Pendidikan Islam",VLOOKUP(A20,'MAKLUMAT MURID'!$A$13:$I$52,2,FALSE),"")</f>
        <v/>
      </c>
      <c r="C20" s="226" t="str">
        <f>IF(VLOOKUP(A20,'MAKLUMAT MURID'!$A$13:$I$52,9,FALSE)="Pendidikan Islam",VLOOKUP(A20,'MAKLUMAT MURID'!$A$13:$I$52,6,FALSE),"")</f>
        <v/>
      </c>
      <c r="D20" s="226" t="str">
        <f>IF(VLOOKUP(A20,'MAKLUMAT MURID'!$A$13:$I$52,9,FALSE)="Pendidikan Islam",VLOOKUP(A20,'MAKLUMAT MURID'!$A$13:$I$52,5,FALSE),"")</f>
        <v/>
      </c>
      <c r="E20" s="38"/>
      <c r="F20" s="121"/>
      <c r="G20" s="38"/>
      <c r="H20" s="121"/>
      <c r="I20" s="38"/>
      <c r="J20" s="121"/>
      <c r="K20" s="38"/>
      <c r="L20" s="121"/>
      <c r="M20" s="38"/>
      <c r="N20" s="121"/>
      <c r="O20" s="38"/>
      <c r="P20" s="121"/>
      <c r="Q20" s="38"/>
      <c r="R20" s="121"/>
      <c r="S20" s="38"/>
      <c r="T20" s="121"/>
      <c r="U20" s="38"/>
      <c r="V20" s="121"/>
      <c r="W20" s="38"/>
      <c r="X20" s="121"/>
      <c r="Y20" s="38"/>
      <c r="Z20" s="121"/>
      <c r="AA20" s="38"/>
      <c r="AB20" s="121"/>
      <c r="AC20" s="38"/>
      <c r="AD20" s="121"/>
      <c r="AE20" s="38"/>
      <c r="AF20" s="121"/>
      <c r="AG20" s="38"/>
      <c r="AH20" s="121"/>
      <c r="AI20" s="38"/>
      <c r="AJ20" s="121"/>
      <c r="AK20" s="38"/>
      <c r="AL20" s="121"/>
      <c r="AM20" s="38"/>
      <c r="AN20" s="121"/>
      <c r="AO20" s="38"/>
      <c r="AP20" s="121"/>
      <c r="AQ20" s="38"/>
      <c r="AR20" s="121"/>
      <c r="AS20" s="38"/>
      <c r="AT20" s="121"/>
      <c r="AU20" s="38"/>
      <c r="AV20" s="121"/>
      <c r="AW20" s="38"/>
      <c r="AX20" s="121"/>
      <c r="AY20" s="38"/>
      <c r="AZ20" s="121"/>
      <c r="BA20" s="38"/>
      <c r="BB20" s="121"/>
      <c r="BC20" s="38"/>
      <c r="BD20" s="121"/>
      <c r="BE20" s="127" t="str">
        <f t="shared" si="0"/>
        <v/>
      </c>
      <c r="BF20" s="125" t="str">
        <f t="shared" si="1"/>
        <v/>
      </c>
      <c r="BG20" s="125" t="str">
        <f t="shared" si="2"/>
        <v/>
      </c>
      <c r="BH20" s="127" t="str">
        <f t="shared" si="3"/>
        <v/>
      </c>
      <c r="BI20" s="125" t="str">
        <f t="shared" si="4"/>
        <v/>
      </c>
      <c r="BJ20" s="125" t="str">
        <f t="shared" si="5"/>
        <v/>
      </c>
      <c r="BK20" s="127" t="str">
        <f t="shared" si="6"/>
        <v/>
      </c>
      <c r="BL20" s="125" t="str">
        <f t="shared" si="7"/>
        <v/>
      </c>
      <c r="BM20" s="125" t="str">
        <f t="shared" si="8"/>
        <v/>
      </c>
      <c r="BN20" s="127" t="str">
        <f t="shared" si="9"/>
        <v/>
      </c>
      <c r="BO20" s="125" t="str">
        <f t="shared" si="10"/>
        <v/>
      </c>
      <c r="BP20" s="125" t="str">
        <f t="shared" si="11"/>
        <v/>
      </c>
      <c r="BQ20" s="127" t="str">
        <f t="shared" si="12"/>
        <v/>
      </c>
      <c r="BR20" s="125" t="str">
        <f t="shared" si="13"/>
        <v/>
      </c>
      <c r="BS20" s="125" t="str">
        <f t="shared" si="14"/>
        <v/>
      </c>
      <c r="BT20" s="127" t="str">
        <f t="shared" si="15"/>
        <v/>
      </c>
      <c r="BU20" s="125" t="str">
        <f t="shared" si="16"/>
        <v/>
      </c>
      <c r="BV20" s="125" t="str">
        <f t="shared" si="17"/>
        <v/>
      </c>
      <c r="BW20" s="227"/>
      <c r="BX20" s="227"/>
      <c r="BY20" s="127" t="str">
        <f t="shared" si="18"/>
        <v/>
      </c>
      <c r="BZ20" s="125" t="str">
        <f t="shared" si="19"/>
        <v/>
      </c>
      <c r="CA20" s="125" t="str">
        <f t="shared" si="20"/>
        <v/>
      </c>
      <c r="CB20" s="127" t="str">
        <f t="shared" si="21"/>
        <v/>
      </c>
      <c r="CC20" s="125" t="str">
        <f t="shared" si="22"/>
        <v/>
      </c>
      <c r="CD20" s="125" t="str">
        <f t="shared" si="23"/>
        <v/>
      </c>
      <c r="CE20" s="127" t="str">
        <f t="shared" si="24"/>
        <v/>
      </c>
      <c r="CF20" s="125" t="str">
        <f t="shared" si="25"/>
        <v/>
      </c>
      <c r="CG20" s="125" t="str">
        <f t="shared" si="26"/>
        <v/>
      </c>
      <c r="CH20" s="127" t="str">
        <f t="shared" si="27"/>
        <v/>
      </c>
      <c r="CI20" s="125" t="str">
        <f t="shared" si="28"/>
        <v/>
      </c>
      <c r="CJ20" s="125" t="str">
        <f t="shared" si="29"/>
        <v/>
      </c>
      <c r="CK20" s="127" t="str">
        <f t="shared" si="30"/>
        <v/>
      </c>
      <c r="CL20" s="125" t="str">
        <f t="shared" si="31"/>
        <v/>
      </c>
      <c r="CM20" s="125" t="str">
        <f t="shared" si="32"/>
        <v/>
      </c>
      <c r="CN20" s="127" t="str">
        <f t="shared" si="33"/>
        <v/>
      </c>
      <c r="CO20" s="125" t="str">
        <f t="shared" si="34"/>
        <v/>
      </c>
      <c r="CP20" s="125" t="str">
        <f t="shared" si="35"/>
        <v/>
      </c>
      <c r="CQ20" s="227"/>
      <c r="CR20" s="227"/>
    </row>
    <row r="21" spans="1:96" s="228" customFormat="1" ht="45" customHeight="1">
      <c r="A21" s="226">
        <f>'MAKLUMAT MURID'!A25</f>
        <v>13</v>
      </c>
      <c r="B21" s="225" t="str">
        <f>IF(VLOOKUP(A21,'MAKLUMAT MURID'!$A$13:$I$52,9,FALSE)="Pendidikan Islam",VLOOKUP(A21,'MAKLUMAT MURID'!$A$13:$I$52,2,FALSE),"")</f>
        <v/>
      </c>
      <c r="C21" s="226" t="str">
        <f>IF(VLOOKUP(A21,'MAKLUMAT MURID'!$A$13:$I$52,9,FALSE)="Pendidikan Islam",VLOOKUP(A21,'MAKLUMAT MURID'!$A$13:$I$52,6,FALSE),"")</f>
        <v/>
      </c>
      <c r="D21" s="226" t="str">
        <f>IF(VLOOKUP(A21,'MAKLUMAT MURID'!$A$13:$I$52,9,FALSE)="Pendidikan Islam",VLOOKUP(A21,'MAKLUMAT MURID'!$A$13:$I$52,5,FALSE),"")</f>
        <v/>
      </c>
      <c r="E21" s="38"/>
      <c r="F21" s="121"/>
      <c r="G21" s="38"/>
      <c r="H21" s="121"/>
      <c r="I21" s="38"/>
      <c r="J21" s="121"/>
      <c r="K21" s="38"/>
      <c r="L21" s="121"/>
      <c r="M21" s="38"/>
      <c r="N21" s="121"/>
      <c r="O21" s="38"/>
      <c r="P21" s="121"/>
      <c r="Q21" s="38"/>
      <c r="R21" s="121"/>
      <c r="S21" s="38"/>
      <c r="T21" s="121"/>
      <c r="U21" s="38"/>
      <c r="V21" s="121"/>
      <c r="W21" s="38"/>
      <c r="X21" s="121"/>
      <c r="Y21" s="38"/>
      <c r="Z21" s="121"/>
      <c r="AA21" s="38"/>
      <c r="AB21" s="121"/>
      <c r="AC21" s="38"/>
      <c r="AD21" s="121"/>
      <c r="AE21" s="38"/>
      <c r="AF21" s="121"/>
      <c r="AG21" s="38"/>
      <c r="AH21" s="121"/>
      <c r="AI21" s="38"/>
      <c r="AJ21" s="121"/>
      <c r="AK21" s="38"/>
      <c r="AL21" s="121"/>
      <c r="AM21" s="38"/>
      <c r="AN21" s="121"/>
      <c r="AO21" s="38"/>
      <c r="AP21" s="121"/>
      <c r="AQ21" s="38"/>
      <c r="AR21" s="121"/>
      <c r="AS21" s="38"/>
      <c r="AT21" s="121"/>
      <c r="AU21" s="38"/>
      <c r="AV21" s="121"/>
      <c r="AW21" s="38"/>
      <c r="AX21" s="121"/>
      <c r="AY21" s="38"/>
      <c r="AZ21" s="121"/>
      <c r="BA21" s="38"/>
      <c r="BB21" s="121"/>
      <c r="BC21" s="38"/>
      <c r="BD21" s="121"/>
      <c r="BE21" s="127" t="str">
        <f t="shared" si="0"/>
        <v/>
      </c>
      <c r="BF21" s="125" t="str">
        <f t="shared" si="1"/>
        <v/>
      </c>
      <c r="BG21" s="125" t="str">
        <f t="shared" si="2"/>
        <v/>
      </c>
      <c r="BH21" s="127" t="str">
        <f t="shared" si="3"/>
        <v/>
      </c>
      <c r="BI21" s="125" t="str">
        <f t="shared" si="4"/>
        <v/>
      </c>
      <c r="BJ21" s="125" t="str">
        <f t="shared" si="5"/>
        <v/>
      </c>
      <c r="BK21" s="127" t="str">
        <f t="shared" si="6"/>
        <v/>
      </c>
      <c r="BL21" s="125" t="str">
        <f t="shared" si="7"/>
        <v/>
      </c>
      <c r="BM21" s="125" t="str">
        <f t="shared" si="8"/>
        <v/>
      </c>
      <c r="BN21" s="127" t="str">
        <f t="shared" si="9"/>
        <v/>
      </c>
      <c r="BO21" s="125" t="str">
        <f t="shared" si="10"/>
        <v/>
      </c>
      <c r="BP21" s="125" t="str">
        <f t="shared" si="11"/>
        <v/>
      </c>
      <c r="BQ21" s="127" t="str">
        <f t="shared" si="12"/>
        <v/>
      </c>
      <c r="BR21" s="125" t="str">
        <f t="shared" si="13"/>
        <v/>
      </c>
      <c r="BS21" s="125" t="str">
        <f t="shared" si="14"/>
        <v/>
      </c>
      <c r="BT21" s="127" t="str">
        <f t="shared" si="15"/>
        <v/>
      </c>
      <c r="BU21" s="125" t="str">
        <f t="shared" si="16"/>
        <v/>
      </c>
      <c r="BV21" s="125" t="str">
        <f t="shared" si="17"/>
        <v/>
      </c>
      <c r="BW21" s="227"/>
      <c r="BX21" s="227"/>
      <c r="BY21" s="127" t="str">
        <f t="shared" si="18"/>
        <v/>
      </c>
      <c r="BZ21" s="125" t="str">
        <f t="shared" si="19"/>
        <v/>
      </c>
      <c r="CA21" s="125" t="str">
        <f t="shared" si="20"/>
        <v/>
      </c>
      <c r="CB21" s="127" t="str">
        <f t="shared" si="21"/>
        <v/>
      </c>
      <c r="CC21" s="125" t="str">
        <f t="shared" si="22"/>
        <v/>
      </c>
      <c r="CD21" s="125" t="str">
        <f t="shared" si="23"/>
        <v/>
      </c>
      <c r="CE21" s="127" t="str">
        <f t="shared" si="24"/>
        <v/>
      </c>
      <c r="CF21" s="125" t="str">
        <f t="shared" si="25"/>
        <v/>
      </c>
      <c r="CG21" s="125" t="str">
        <f t="shared" si="26"/>
        <v/>
      </c>
      <c r="CH21" s="127" t="str">
        <f t="shared" si="27"/>
        <v/>
      </c>
      <c r="CI21" s="125" t="str">
        <f t="shared" si="28"/>
        <v/>
      </c>
      <c r="CJ21" s="125" t="str">
        <f t="shared" si="29"/>
        <v/>
      </c>
      <c r="CK21" s="127" t="str">
        <f t="shared" si="30"/>
        <v/>
      </c>
      <c r="CL21" s="125" t="str">
        <f t="shared" si="31"/>
        <v/>
      </c>
      <c r="CM21" s="125" t="str">
        <f t="shared" si="32"/>
        <v/>
      </c>
      <c r="CN21" s="127" t="str">
        <f t="shared" si="33"/>
        <v/>
      </c>
      <c r="CO21" s="125" t="str">
        <f t="shared" si="34"/>
        <v/>
      </c>
      <c r="CP21" s="125" t="str">
        <f t="shared" si="35"/>
        <v/>
      </c>
      <c r="CQ21" s="227"/>
      <c r="CR21" s="227"/>
    </row>
    <row r="22" spans="1:96" s="228" customFormat="1" ht="45" customHeight="1">
      <c r="A22" s="226">
        <f>'MAKLUMAT MURID'!A26</f>
        <v>14</v>
      </c>
      <c r="B22" s="225" t="str">
        <f>IF(VLOOKUP(A22,'MAKLUMAT MURID'!$A$13:$I$52,9,FALSE)="Pendidikan Islam",VLOOKUP(A22,'MAKLUMAT MURID'!$A$13:$I$52,2,FALSE),"")</f>
        <v/>
      </c>
      <c r="C22" s="226" t="str">
        <f>IF(VLOOKUP(A22,'MAKLUMAT MURID'!$A$13:$I$52,9,FALSE)="Pendidikan Islam",VLOOKUP(A22,'MAKLUMAT MURID'!$A$13:$I$52,6,FALSE),"")</f>
        <v/>
      </c>
      <c r="D22" s="226" t="str">
        <f>IF(VLOOKUP(A22,'MAKLUMAT MURID'!$A$13:$I$52,9,FALSE)="Pendidikan Islam",VLOOKUP(A22,'MAKLUMAT MURID'!$A$13:$I$52,5,FALSE),"")</f>
        <v/>
      </c>
      <c r="E22" s="38"/>
      <c r="F22" s="121"/>
      <c r="G22" s="38"/>
      <c r="H22" s="121"/>
      <c r="I22" s="38"/>
      <c r="J22" s="121"/>
      <c r="K22" s="38"/>
      <c r="L22" s="121"/>
      <c r="M22" s="38"/>
      <c r="N22" s="121"/>
      <c r="O22" s="38"/>
      <c r="P22" s="121"/>
      <c r="Q22" s="38"/>
      <c r="R22" s="121"/>
      <c r="S22" s="38"/>
      <c r="T22" s="121"/>
      <c r="U22" s="38"/>
      <c r="V22" s="121"/>
      <c r="W22" s="38"/>
      <c r="X22" s="121"/>
      <c r="Y22" s="38"/>
      <c r="Z22" s="121"/>
      <c r="AA22" s="38"/>
      <c r="AB22" s="121"/>
      <c r="AC22" s="38"/>
      <c r="AD22" s="121"/>
      <c r="AE22" s="38"/>
      <c r="AF22" s="121"/>
      <c r="AG22" s="38"/>
      <c r="AH22" s="121"/>
      <c r="AI22" s="38"/>
      <c r="AJ22" s="121"/>
      <c r="AK22" s="38"/>
      <c r="AL22" s="121"/>
      <c r="AM22" s="38"/>
      <c r="AN22" s="121"/>
      <c r="AO22" s="38"/>
      <c r="AP22" s="121"/>
      <c r="AQ22" s="38"/>
      <c r="AR22" s="121"/>
      <c r="AS22" s="38"/>
      <c r="AT22" s="121"/>
      <c r="AU22" s="38"/>
      <c r="AV22" s="121"/>
      <c r="AW22" s="38"/>
      <c r="AX22" s="121"/>
      <c r="AY22" s="38"/>
      <c r="AZ22" s="121"/>
      <c r="BA22" s="38"/>
      <c r="BB22" s="121"/>
      <c r="BC22" s="38"/>
      <c r="BD22" s="121"/>
      <c r="BE22" s="127" t="str">
        <f t="shared" si="0"/>
        <v/>
      </c>
      <c r="BF22" s="125" t="str">
        <f t="shared" si="1"/>
        <v/>
      </c>
      <c r="BG22" s="125" t="str">
        <f t="shared" si="2"/>
        <v/>
      </c>
      <c r="BH22" s="127" t="str">
        <f t="shared" si="3"/>
        <v/>
      </c>
      <c r="BI22" s="125" t="str">
        <f t="shared" si="4"/>
        <v/>
      </c>
      <c r="BJ22" s="125" t="str">
        <f t="shared" si="5"/>
        <v/>
      </c>
      <c r="BK22" s="127" t="str">
        <f t="shared" si="6"/>
        <v/>
      </c>
      <c r="BL22" s="125" t="str">
        <f t="shared" si="7"/>
        <v/>
      </c>
      <c r="BM22" s="125" t="str">
        <f t="shared" si="8"/>
        <v/>
      </c>
      <c r="BN22" s="127" t="str">
        <f t="shared" si="9"/>
        <v/>
      </c>
      <c r="BO22" s="125" t="str">
        <f t="shared" si="10"/>
        <v/>
      </c>
      <c r="BP22" s="125" t="str">
        <f t="shared" si="11"/>
        <v/>
      </c>
      <c r="BQ22" s="127" t="str">
        <f t="shared" si="12"/>
        <v/>
      </c>
      <c r="BR22" s="125" t="str">
        <f t="shared" si="13"/>
        <v/>
      </c>
      <c r="BS22" s="125" t="str">
        <f t="shared" si="14"/>
        <v/>
      </c>
      <c r="BT22" s="127" t="str">
        <f t="shared" si="15"/>
        <v/>
      </c>
      <c r="BU22" s="125" t="str">
        <f t="shared" si="16"/>
        <v/>
      </c>
      <c r="BV22" s="125" t="str">
        <f t="shared" si="17"/>
        <v/>
      </c>
      <c r="BW22" s="227"/>
      <c r="BX22" s="227"/>
      <c r="BY22" s="127" t="str">
        <f t="shared" si="18"/>
        <v/>
      </c>
      <c r="BZ22" s="125" t="str">
        <f t="shared" si="19"/>
        <v/>
      </c>
      <c r="CA22" s="125" t="str">
        <f t="shared" si="20"/>
        <v/>
      </c>
      <c r="CB22" s="127" t="str">
        <f t="shared" si="21"/>
        <v/>
      </c>
      <c r="CC22" s="125" t="str">
        <f t="shared" si="22"/>
        <v/>
      </c>
      <c r="CD22" s="125" t="str">
        <f t="shared" si="23"/>
        <v/>
      </c>
      <c r="CE22" s="127" t="str">
        <f t="shared" si="24"/>
        <v/>
      </c>
      <c r="CF22" s="125" t="str">
        <f t="shared" si="25"/>
        <v/>
      </c>
      <c r="CG22" s="125" t="str">
        <f t="shared" si="26"/>
        <v/>
      </c>
      <c r="CH22" s="127" t="str">
        <f t="shared" si="27"/>
        <v/>
      </c>
      <c r="CI22" s="125" t="str">
        <f t="shared" si="28"/>
        <v/>
      </c>
      <c r="CJ22" s="125" t="str">
        <f t="shared" si="29"/>
        <v/>
      </c>
      <c r="CK22" s="127" t="str">
        <f t="shared" si="30"/>
        <v/>
      </c>
      <c r="CL22" s="125" t="str">
        <f t="shared" si="31"/>
        <v/>
      </c>
      <c r="CM22" s="125" t="str">
        <f t="shared" si="32"/>
        <v/>
      </c>
      <c r="CN22" s="127" t="str">
        <f t="shared" si="33"/>
        <v/>
      </c>
      <c r="CO22" s="125" t="str">
        <f t="shared" si="34"/>
        <v/>
      </c>
      <c r="CP22" s="125" t="str">
        <f t="shared" si="35"/>
        <v/>
      </c>
      <c r="CQ22" s="227"/>
      <c r="CR22" s="227"/>
    </row>
    <row r="23" spans="1:96" s="228" customFormat="1" ht="45" customHeight="1">
      <c r="A23" s="226">
        <f>'MAKLUMAT MURID'!A27</f>
        <v>15</v>
      </c>
      <c r="B23" s="225" t="str">
        <f>IF(VLOOKUP(A23,'MAKLUMAT MURID'!$A$13:$I$52,9,FALSE)="Pendidikan Islam",VLOOKUP(A23,'MAKLUMAT MURID'!$A$13:$I$52,2,FALSE),"")</f>
        <v/>
      </c>
      <c r="C23" s="226" t="str">
        <f>IF(VLOOKUP(A23,'MAKLUMAT MURID'!$A$13:$I$52,9,FALSE)="Pendidikan Islam",VLOOKUP(A23,'MAKLUMAT MURID'!$A$13:$I$52,6,FALSE),"")</f>
        <v/>
      </c>
      <c r="D23" s="226" t="str">
        <f>IF(VLOOKUP(A23,'MAKLUMAT MURID'!$A$13:$I$52,9,FALSE)="Pendidikan Islam",VLOOKUP(A23,'MAKLUMAT MURID'!$A$13:$I$52,5,FALSE),"")</f>
        <v/>
      </c>
      <c r="E23" s="38"/>
      <c r="F23" s="121"/>
      <c r="G23" s="38"/>
      <c r="H23" s="121"/>
      <c r="I23" s="38"/>
      <c r="J23" s="121"/>
      <c r="K23" s="38"/>
      <c r="L23" s="121"/>
      <c r="M23" s="38"/>
      <c r="N23" s="121"/>
      <c r="O23" s="38"/>
      <c r="P23" s="121"/>
      <c r="Q23" s="38"/>
      <c r="R23" s="121"/>
      <c r="S23" s="38"/>
      <c r="T23" s="121"/>
      <c r="U23" s="38"/>
      <c r="V23" s="121"/>
      <c r="W23" s="38"/>
      <c r="X23" s="121"/>
      <c r="Y23" s="38"/>
      <c r="Z23" s="121"/>
      <c r="AA23" s="38"/>
      <c r="AB23" s="121"/>
      <c r="AC23" s="38"/>
      <c r="AD23" s="121"/>
      <c r="AE23" s="38"/>
      <c r="AF23" s="121"/>
      <c r="AG23" s="38"/>
      <c r="AH23" s="121"/>
      <c r="AI23" s="38"/>
      <c r="AJ23" s="121"/>
      <c r="AK23" s="38"/>
      <c r="AL23" s="121"/>
      <c r="AM23" s="38"/>
      <c r="AN23" s="121"/>
      <c r="AO23" s="38"/>
      <c r="AP23" s="121"/>
      <c r="AQ23" s="38"/>
      <c r="AR23" s="121"/>
      <c r="AS23" s="38"/>
      <c r="AT23" s="121"/>
      <c r="AU23" s="38"/>
      <c r="AV23" s="121"/>
      <c r="AW23" s="38"/>
      <c r="AX23" s="121"/>
      <c r="AY23" s="38"/>
      <c r="AZ23" s="121"/>
      <c r="BA23" s="38"/>
      <c r="BB23" s="121"/>
      <c r="BC23" s="38"/>
      <c r="BD23" s="121"/>
      <c r="BE23" s="127" t="str">
        <f t="shared" si="0"/>
        <v/>
      </c>
      <c r="BF23" s="125" t="str">
        <f t="shared" si="1"/>
        <v/>
      </c>
      <c r="BG23" s="125" t="str">
        <f t="shared" si="2"/>
        <v/>
      </c>
      <c r="BH23" s="127" t="str">
        <f t="shared" si="3"/>
        <v/>
      </c>
      <c r="BI23" s="125" t="str">
        <f t="shared" si="4"/>
        <v/>
      </c>
      <c r="BJ23" s="125" t="str">
        <f t="shared" si="5"/>
        <v/>
      </c>
      <c r="BK23" s="127" t="str">
        <f t="shared" si="6"/>
        <v/>
      </c>
      <c r="BL23" s="125" t="str">
        <f t="shared" si="7"/>
        <v/>
      </c>
      <c r="BM23" s="125" t="str">
        <f t="shared" si="8"/>
        <v/>
      </c>
      <c r="BN23" s="127" t="str">
        <f t="shared" si="9"/>
        <v/>
      </c>
      <c r="BO23" s="125" t="str">
        <f t="shared" si="10"/>
        <v/>
      </c>
      <c r="BP23" s="125" t="str">
        <f t="shared" si="11"/>
        <v/>
      </c>
      <c r="BQ23" s="127" t="str">
        <f t="shared" si="12"/>
        <v/>
      </c>
      <c r="BR23" s="125" t="str">
        <f t="shared" si="13"/>
        <v/>
      </c>
      <c r="BS23" s="125" t="str">
        <f t="shared" si="14"/>
        <v/>
      </c>
      <c r="BT23" s="127" t="str">
        <f t="shared" si="15"/>
        <v/>
      </c>
      <c r="BU23" s="125" t="str">
        <f t="shared" si="16"/>
        <v/>
      </c>
      <c r="BV23" s="125" t="str">
        <f t="shared" si="17"/>
        <v/>
      </c>
      <c r="BW23" s="227"/>
      <c r="BX23" s="227"/>
      <c r="BY23" s="127" t="str">
        <f t="shared" si="18"/>
        <v/>
      </c>
      <c r="BZ23" s="125" t="str">
        <f t="shared" si="19"/>
        <v/>
      </c>
      <c r="CA23" s="125" t="str">
        <f t="shared" si="20"/>
        <v/>
      </c>
      <c r="CB23" s="127" t="str">
        <f t="shared" si="21"/>
        <v/>
      </c>
      <c r="CC23" s="125" t="str">
        <f t="shared" si="22"/>
        <v/>
      </c>
      <c r="CD23" s="125" t="str">
        <f t="shared" si="23"/>
        <v/>
      </c>
      <c r="CE23" s="127" t="str">
        <f t="shared" si="24"/>
        <v/>
      </c>
      <c r="CF23" s="125" t="str">
        <f t="shared" si="25"/>
        <v/>
      </c>
      <c r="CG23" s="125" t="str">
        <f t="shared" si="26"/>
        <v/>
      </c>
      <c r="CH23" s="127" t="str">
        <f t="shared" si="27"/>
        <v/>
      </c>
      <c r="CI23" s="125" t="str">
        <f t="shared" si="28"/>
        <v/>
      </c>
      <c r="CJ23" s="125" t="str">
        <f t="shared" si="29"/>
        <v/>
      </c>
      <c r="CK23" s="127" t="str">
        <f t="shared" si="30"/>
        <v/>
      </c>
      <c r="CL23" s="125" t="str">
        <f t="shared" si="31"/>
        <v/>
      </c>
      <c r="CM23" s="125" t="str">
        <f t="shared" si="32"/>
        <v/>
      </c>
      <c r="CN23" s="127" t="str">
        <f t="shared" si="33"/>
        <v/>
      </c>
      <c r="CO23" s="125" t="str">
        <f t="shared" si="34"/>
        <v/>
      </c>
      <c r="CP23" s="125" t="str">
        <f t="shared" si="35"/>
        <v/>
      </c>
      <c r="CQ23" s="227"/>
      <c r="CR23" s="227"/>
    </row>
    <row r="24" spans="1:96" s="228" customFormat="1" ht="45" customHeight="1">
      <c r="A24" s="226">
        <f>'MAKLUMAT MURID'!A28</f>
        <v>16</v>
      </c>
      <c r="B24" s="225" t="str">
        <f>IF(VLOOKUP(A24,'MAKLUMAT MURID'!$A$13:$I$52,9,FALSE)="Pendidikan Islam",VLOOKUP(A24,'MAKLUMAT MURID'!$A$13:$I$52,2,FALSE),"")</f>
        <v/>
      </c>
      <c r="C24" s="226" t="str">
        <f>IF(VLOOKUP(A24,'MAKLUMAT MURID'!$A$13:$I$52,9,FALSE)="Pendidikan Islam",VLOOKUP(A24,'MAKLUMAT MURID'!$A$13:$I$52,6,FALSE),"")</f>
        <v/>
      </c>
      <c r="D24" s="226" t="str">
        <f>IF(VLOOKUP(A24,'MAKLUMAT MURID'!$A$13:$I$52,9,FALSE)="Pendidikan Islam",VLOOKUP(A24,'MAKLUMAT MURID'!$A$13:$I$52,5,FALSE),"")</f>
        <v/>
      </c>
      <c r="E24" s="38"/>
      <c r="F24" s="121"/>
      <c r="G24" s="38"/>
      <c r="H24" s="121"/>
      <c r="I24" s="38"/>
      <c r="J24" s="121"/>
      <c r="K24" s="38"/>
      <c r="L24" s="121"/>
      <c r="M24" s="38"/>
      <c r="N24" s="121"/>
      <c r="O24" s="38"/>
      <c r="P24" s="121"/>
      <c r="Q24" s="38"/>
      <c r="R24" s="121"/>
      <c r="S24" s="38"/>
      <c r="T24" s="121"/>
      <c r="U24" s="38"/>
      <c r="V24" s="121"/>
      <c r="W24" s="38"/>
      <c r="X24" s="121"/>
      <c r="Y24" s="38"/>
      <c r="Z24" s="121"/>
      <c r="AA24" s="38"/>
      <c r="AB24" s="121"/>
      <c r="AC24" s="38"/>
      <c r="AD24" s="121"/>
      <c r="AE24" s="38"/>
      <c r="AF24" s="121"/>
      <c r="AG24" s="38"/>
      <c r="AH24" s="121"/>
      <c r="AI24" s="38"/>
      <c r="AJ24" s="121"/>
      <c r="AK24" s="38"/>
      <c r="AL24" s="121"/>
      <c r="AM24" s="38"/>
      <c r="AN24" s="121"/>
      <c r="AO24" s="38"/>
      <c r="AP24" s="121"/>
      <c r="AQ24" s="38"/>
      <c r="AR24" s="121"/>
      <c r="AS24" s="38"/>
      <c r="AT24" s="121"/>
      <c r="AU24" s="38"/>
      <c r="AV24" s="121"/>
      <c r="AW24" s="38"/>
      <c r="AX24" s="121"/>
      <c r="AY24" s="38"/>
      <c r="AZ24" s="121"/>
      <c r="BA24" s="38"/>
      <c r="BB24" s="121"/>
      <c r="BC24" s="38"/>
      <c r="BD24" s="121"/>
      <c r="BE24" s="127" t="str">
        <f t="shared" si="0"/>
        <v/>
      </c>
      <c r="BF24" s="125" t="str">
        <f t="shared" si="1"/>
        <v/>
      </c>
      <c r="BG24" s="125" t="str">
        <f t="shared" si="2"/>
        <v/>
      </c>
      <c r="BH24" s="127" t="str">
        <f t="shared" si="3"/>
        <v/>
      </c>
      <c r="BI24" s="125" t="str">
        <f t="shared" si="4"/>
        <v/>
      </c>
      <c r="BJ24" s="125" t="str">
        <f t="shared" si="5"/>
        <v/>
      </c>
      <c r="BK24" s="127" t="str">
        <f t="shared" si="6"/>
        <v/>
      </c>
      <c r="BL24" s="125" t="str">
        <f t="shared" si="7"/>
        <v/>
      </c>
      <c r="BM24" s="125" t="str">
        <f t="shared" si="8"/>
        <v/>
      </c>
      <c r="BN24" s="127" t="str">
        <f t="shared" si="9"/>
        <v/>
      </c>
      <c r="BO24" s="125" t="str">
        <f t="shared" si="10"/>
        <v/>
      </c>
      <c r="BP24" s="125" t="str">
        <f t="shared" si="11"/>
        <v/>
      </c>
      <c r="BQ24" s="127" t="str">
        <f t="shared" si="12"/>
        <v/>
      </c>
      <c r="BR24" s="125" t="str">
        <f t="shared" si="13"/>
        <v/>
      </c>
      <c r="BS24" s="125" t="str">
        <f t="shared" si="14"/>
        <v/>
      </c>
      <c r="BT24" s="127" t="str">
        <f t="shared" si="15"/>
        <v/>
      </c>
      <c r="BU24" s="125" t="str">
        <f t="shared" si="16"/>
        <v/>
      </c>
      <c r="BV24" s="125" t="str">
        <f t="shared" si="17"/>
        <v/>
      </c>
      <c r="BW24" s="227"/>
      <c r="BX24" s="227"/>
      <c r="BY24" s="127" t="str">
        <f t="shared" si="18"/>
        <v/>
      </c>
      <c r="BZ24" s="125" t="str">
        <f t="shared" si="19"/>
        <v/>
      </c>
      <c r="CA24" s="125" t="str">
        <f t="shared" si="20"/>
        <v/>
      </c>
      <c r="CB24" s="127" t="str">
        <f t="shared" si="21"/>
        <v/>
      </c>
      <c r="CC24" s="125" t="str">
        <f t="shared" si="22"/>
        <v/>
      </c>
      <c r="CD24" s="125" t="str">
        <f t="shared" si="23"/>
        <v/>
      </c>
      <c r="CE24" s="127" t="str">
        <f t="shared" si="24"/>
        <v/>
      </c>
      <c r="CF24" s="125" t="str">
        <f t="shared" si="25"/>
        <v/>
      </c>
      <c r="CG24" s="125" t="str">
        <f t="shared" si="26"/>
        <v/>
      </c>
      <c r="CH24" s="127" t="str">
        <f t="shared" si="27"/>
        <v/>
      </c>
      <c r="CI24" s="125" t="str">
        <f t="shared" si="28"/>
        <v/>
      </c>
      <c r="CJ24" s="125" t="str">
        <f t="shared" si="29"/>
        <v/>
      </c>
      <c r="CK24" s="127" t="str">
        <f t="shared" si="30"/>
        <v/>
      </c>
      <c r="CL24" s="125" t="str">
        <f t="shared" si="31"/>
        <v/>
      </c>
      <c r="CM24" s="125" t="str">
        <f t="shared" si="32"/>
        <v/>
      </c>
      <c r="CN24" s="127" t="str">
        <f t="shared" si="33"/>
        <v/>
      </c>
      <c r="CO24" s="125" t="str">
        <f t="shared" si="34"/>
        <v/>
      </c>
      <c r="CP24" s="125" t="str">
        <f t="shared" si="35"/>
        <v/>
      </c>
      <c r="CQ24" s="227"/>
      <c r="CR24" s="227"/>
    </row>
    <row r="25" spans="1:96" s="228" customFormat="1" ht="45" customHeight="1">
      <c r="A25" s="226">
        <f>'MAKLUMAT MURID'!A29</f>
        <v>17</v>
      </c>
      <c r="B25" s="225" t="str">
        <f>IF(VLOOKUP(A25,'MAKLUMAT MURID'!$A$13:$I$52,9,FALSE)="Pendidikan Islam",VLOOKUP(A25,'MAKLUMAT MURID'!$A$13:$I$52,2,FALSE),"")</f>
        <v/>
      </c>
      <c r="C25" s="226" t="str">
        <f>IF(VLOOKUP(A25,'MAKLUMAT MURID'!$A$13:$I$52,9,FALSE)="Pendidikan Islam",VLOOKUP(A25,'MAKLUMAT MURID'!$A$13:$I$52,6,FALSE),"")</f>
        <v/>
      </c>
      <c r="D25" s="226" t="str">
        <f>IF(VLOOKUP(A25,'MAKLUMAT MURID'!$A$13:$I$52,9,FALSE)="Pendidikan Islam",VLOOKUP(A25,'MAKLUMAT MURID'!$A$13:$I$52,5,FALSE),"")</f>
        <v/>
      </c>
      <c r="E25" s="38"/>
      <c r="F25" s="121"/>
      <c r="G25" s="38"/>
      <c r="H25" s="121"/>
      <c r="I25" s="38"/>
      <c r="J25" s="121"/>
      <c r="K25" s="38"/>
      <c r="L25" s="121"/>
      <c r="M25" s="38"/>
      <c r="N25" s="121"/>
      <c r="O25" s="38"/>
      <c r="P25" s="121"/>
      <c r="Q25" s="38"/>
      <c r="R25" s="121"/>
      <c r="S25" s="38"/>
      <c r="T25" s="121"/>
      <c r="U25" s="38"/>
      <c r="V25" s="121"/>
      <c r="W25" s="38"/>
      <c r="X25" s="121"/>
      <c r="Y25" s="38"/>
      <c r="Z25" s="121"/>
      <c r="AA25" s="38"/>
      <c r="AB25" s="121"/>
      <c r="AC25" s="38"/>
      <c r="AD25" s="121"/>
      <c r="AE25" s="38"/>
      <c r="AF25" s="121"/>
      <c r="AG25" s="38"/>
      <c r="AH25" s="121"/>
      <c r="AI25" s="38"/>
      <c r="AJ25" s="121"/>
      <c r="AK25" s="38"/>
      <c r="AL25" s="121"/>
      <c r="AM25" s="38"/>
      <c r="AN25" s="121"/>
      <c r="AO25" s="38"/>
      <c r="AP25" s="121"/>
      <c r="AQ25" s="38"/>
      <c r="AR25" s="121"/>
      <c r="AS25" s="38"/>
      <c r="AT25" s="121"/>
      <c r="AU25" s="38"/>
      <c r="AV25" s="121"/>
      <c r="AW25" s="38"/>
      <c r="AX25" s="121"/>
      <c r="AY25" s="38"/>
      <c r="AZ25" s="121"/>
      <c r="BA25" s="38"/>
      <c r="BB25" s="121"/>
      <c r="BC25" s="38"/>
      <c r="BD25" s="121"/>
      <c r="BE25" s="127" t="str">
        <f t="shared" si="0"/>
        <v/>
      </c>
      <c r="BF25" s="125" t="str">
        <f t="shared" si="1"/>
        <v/>
      </c>
      <c r="BG25" s="125" t="str">
        <f t="shared" si="2"/>
        <v/>
      </c>
      <c r="BH25" s="127" t="str">
        <f t="shared" si="3"/>
        <v/>
      </c>
      <c r="BI25" s="125" t="str">
        <f t="shared" si="4"/>
        <v/>
      </c>
      <c r="BJ25" s="125" t="str">
        <f t="shared" si="5"/>
        <v/>
      </c>
      <c r="BK25" s="127" t="str">
        <f t="shared" si="6"/>
        <v/>
      </c>
      <c r="BL25" s="125" t="str">
        <f t="shared" si="7"/>
        <v/>
      </c>
      <c r="BM25" s="125" t="str">
        <f t="shared" si="8"/>
        <v/>
      </c>
      <c r="BN25" s="127" t="str">
        <f t="shared" si="9"/>
        <v/>
      </c>
      <c r="BO25" s="125" t="str">
        <f t="shared" si="10"/>
        <v/>
      </c>
      <c r="BP25" s="125" t="str">
        <f t="shared" si="11"/>
        <v/>
      </c>
      <c r="BQ25" s="127" t="str">
        <f t="shared" si="12"/>
        <v/>
      </c>
      <c r="BR25" s="125" t="str">
        <f t="shared" si="13"/>
        <v/>
      </c>
      <c r="BS25" s="125" t="str">
        <f t="shared" si="14"/>
        <v/>
      </c>
      <c r="BT25" s="127" t="str">
        <f t="shared" si="15"/>
        <v/>
      </c>
      <c r="BU25" s="125" t="str">
        <f t="shared" si="16"/>
        <v/>
      </c>
      <c r="BV25" s="125" t="str">
        <f t="shared" si="17"/>
        <v/>
      </c>
      <c r="BW25" s="227"/>
      <c r="BX25" s="227"/>
      <c r="BY25" s="127" t="str">
        <f t="shared" si="18"/>
        <v/>
      </c>
      <c r="BZ25" s="125" t="str">
        <f t="shared" si="19"/>
        <v/>
      </c>
      <c r="CA25" s="125" t="str">
        <f t="shared" si="20"/>
        <v/>
      </c>
      <c r="CB25" s="127" t="str">
        <f t="shared" si="21"/>
        <v/>
      </c>
      <c r="CC25" s="125" t="str">
        <f t="shared" si="22"/>
        <v/>
      </c>
      <c r="CD25" s="125" t="str">
        <f t="shared" si="23"/>
        <v/>
      </c>
      <c r="CE25" s="127" t="str">
        <f t="shared" si="24"/>
        <v/>
      </c>
      <c r="CF25" s="125" t="str">
        <f t="shared" si="25"/>
        <v/>
      </c>
      <c r="CG25" s="125" t="str">
        <f t="shared" si="26"/>
        <v/>
      </c>
      <c r="CH25" s="127" t="str">
        <f t="shared" si="27"/>
        <v/>
      </c>
      <c r="CI25" s="125" t="str">
        <f t="shared" si="28"/>
        <v/>
      </c>
      <c r="CJ25" s="125" t="str">
        <f t="shared" si="29"/>
        <v/>
      </c>
      <c r="CK25" s="127" t="str">
        <f t="shared" si="30"/>
        <v/>
      </c>
      <c r="CL25" s="125" t="str">
        <f t="shared" si="31"/>
        <v/>
      </c>
      <c r="CM25" s="125" t="str">
        <f t="shared" si="32"/>
        <v/>
      </c>
      <c r="CN25" s="127" t="str">
        <f t="shared" si="33"/>
        <v/>
      </c>
      <c r="CO25" s="125" t="str">
        <f t="shared" si="34"/>
        <v/>
      </c>
      <c r="CP25" s="125" t="str">
        <f t="shared" si="35"/>
        <v/>
      </c>
      <c r="CQ25" s="227"/>
      <c r="CR25" s="227"/>
    </row>
    <row r="26" spans="1:96" s="228" customFormat="1" ht="45" customHeight="1">
      <c r="A26" s="226">
        <f>'MAKLUMAT MURID'!A30</f>
        <v>18</v>
      </c>
      <c r="B26" s="225" t="str">
        <f>IF(VLOOKUP(A26,'MAKLUMAT MURID'!$A$13:$I$52,9,FALSE)="Pendidikan Islam",VLOOKUP(A26,'MAKLUMAT MURID'!$A$13:$I$52,2,FALSE),"")</f>
        <v/>
      </c>
      <c r="C26" s="226" t="str">
        <f>IF(VLOOKUP(A26,'MAKLUMAT MURID'!$A$13:$I$52,9,FALSE)="Pendidikan Islam",VLOOKUP(A26,'MAKLUMAT MURID'!$A$13:$I$52,6,FALSE),"")</f>
        <v/>
      </c>
      <c r="D26" s="226" t="str">
        <f>IF(VLOOKUP(A26,'MAKLUMAT MURID'!$A$13:$I$52,9,FALSE)="Pendidikan Islam",VLOOKUP(A26,'MAKLUMAT MURID'!$A$13:$I$52,5,FALSE),"")</f>
        <v/>
      </c>
      <c r="E26" s="38"/>
      <c r="F26" s="121"/>
      <c r="G26" s="38"/>
      <c r="H26" s="121"/>
      <c r="I26" s="38"/>
      <c r="J26" s="121"/>
      <c r="K26" s="38"/>
      <c r="L26" s="121"/>
      <c r="M26" s="38"/>
      <c r="N26" s="121"/>
      <c r="O26" s="38"/>
      <c r="P26" s="121"/>
      <c r="Q26" s="38"/>
      <c r="R26" s="121"/>
      <c r="S26" s="38"/>
      <c r="T26" s="121"/>
      <c r="U26" s="38"/>
      <c r="V26" s="121"/>
      <c r="W26" s="38"/>
      <c r="X26" s="121"/>
      <c r="Y26" s="38"/>
      <c r="Z26" s="121"/>
      <c r="AA26" s="38"/>
      <c r="AB26" s="121"/>
      <c r="AC26" s="38"/>
      <c r="AD26" s="121"/>
      <c r="AE26" s="38"/>
      <c r="AF26" s="121"/>
      <c r="AG26" s="38"/>
      <c r="AH26" s="121"/>
      <c r="AI26" s="38"/>
      <c r="AJ26" s="121"/>
      <c r="AK26" s="38"/>
      <c r="AL26" s="121"/>
      <c r="AM26" s="38"/>
      <c r="AN26" s="121"/>
      <c r="AO26" s="38"/>
      <c r="AP26" s="121"/>
      <c r="AQ26" s="38"/>
      <c r="AR26" s="121"/>
      <c r="AS26" s="38"/>
      <c r="AT26" s="121"/>
      <c r="AU26" s="38"/>
      <c r="AV26" s="121"/>
      <c r="AW26" s="38"/>
      <c r="AX26" s="121"/>
      <c r="AY26" s="38"/>
      <c r="AZ26" s="121"/>
      <c r="BA26" s="38"/>
      <c r="BB26" s="121"/>
      <c r="BC26" s="38"/>
      <c r="BD26" s="121"/>
      <c r="BE26" s="127" t="str">
        <f t="shared" si="0"/>
        <v/>
      </c>
      <c r="BF26" s="125" t="str">
        <f t="shared" si="1"/>
        <v/>
      </c>
      <c r="BG26" s="125" t="str">
        <f t="shared" si="2"/>
        <v/>
      </c>
      <c r="BH26" s="127" t="str">
        <f t="shared" si="3"/>
        <v/>
      </c>
      <c r="BI26" s="125" t="str">
        <f t="shared" si="4"/>
        <v/>
      </c>
      <c r="BJ26" s="125" t="str">
        <f t="shared" si="5"/>
        <v/>
      </c>
      <c r="BK26" s="127" t="str">
        <f t="shared" si="6"/>
        <v/>
      </c>
      <c r="BL26" s="125" t="str">
        <f t="shared" si="7"/>
        <v/>
      </c>
      <c r="BM26" s="125" t="str">
        <f t="shared" si="8"/>
        <v/>
      </c>
      <c r="BN26" s="127" t="str">
        <f t="shared" si="9"/>
        <v/>
      </c>
      <c r="BO26" s="125" t="str">
        <f t="shared" si="10"/>
        <v/>
      </c>
      <c r="BP26" s="125" t="str">
        <f t="shared" si="11"/>
        <v/>
      </c>
      <c r="BQ26" s="127" t="str">
        <f t="shared" si="12"/>
        <v/>
      </c>
      <c r="BR26" s="125" t="str">
        <f t="shared" si="13"/>
        <v/>
      </c>
      <c r="BS26" s="125" t="str">
        <f t="shared" si="14"/>
        <v/>
      </c>
      <c r="BT26" s="127" t="str">
        <f t="shared" si="15"/>
        <v/>
      </c>
      <c r="BU26" s="125" t="str">
        <f t="shared" si="16"/>
        <v/>
      </c>
      <c r="BV26" s="125" t="str">
        <f t="shared" si="17"/>
        <v/>
      </c>
      <c r="BW26" s="227"/>
      <c r="BX26" s="227"/>
      <c r="BY26" s="127" t="str">
        <f t="shared" si="18"/>
        <v/>
      </c>
      <c r="BZ26" s="125" t="str">
        <f t="shared" si="19"/>
        <v/>
      </c>
      <c r="CA26" s="125" t="str">
        <f t="shared" si="20"/>
        <v/>
      </c>
      <c r="CB26" s="127" t="str">
        <f t="shared" si="21"/>
        <v/>
      </c>
      <c r="CC26" s="125" t="str">
        <f t="shared" si="22"/>
        <v/>
      </c>
      <c r="CD26" s="125" t="str">
        <f t="shared" si="23"/>
        <v/>
      </c>
      <c r="CE26" s="127" t="str">
        <f t="shared" si="24"/>
        <v/>
      </c>
      <c r="CF26" s="125" t="str">
        <f t="shared" si="25"/>
        <v/>
      </c>
      <c r="CG26" s="125" t="str">
        <f t="shared" si="26"/>
        <v/>
      </c>
      <c r="CH26" s="127" t="str">
        <f t="shared" si="27"/>
        <v/>
      </c>
      <c r="CI26" s="125" t="str">
        <f t="shared" si="28"/>
        <v/>
      </c>
      <c r="CJ26" s="125" t="str">
        <f t="shared" si="29"/>
        <v/>
      </c>
      <c r="CK26" s="127" t="str">
        <f t="shared" si="30"/>
        <v/>
      </c>
      <c r="CL26" s="125" t="str">
        <f t="shared" si="31"/>
        <v/>
      </c>
      <c r="CM26" s="125" t="str">
        <f t="shared" si="32"/>
        <v/>
      </c>
      <c r="CN26" s="127" t="str">
        <f t="shared" si="33"/>
        <v/>
      </c>
      <c r="CO26" s="125" t="str">
        <f t="shared" si="34"/>
        <v/>
      </c>
      <c r="CP26" s="125" t="str">
        <f t="shared" si="35"/>
        <v/>
      </c>
      <c r="CQ26" s="227"/>
      <c r="CR26" s="227"/>
    </row>
    <row r="27" spans="1:96" s="228" customFormat="1" ht="45" customHeight="1">
      <c r="A27" s="226">
        <f>'MAKLUMAT MURID'!A31</f>
        <v>19</v>
      </c>
      <c r="B27" s="225" t="str">
        <f>IF(VLOOKUP(A27,'MAKLUMAT MURID'!$A$13:$I$52,9,FALSE)="Pendidikan Islam",VLOOKUP(A27,'MAKLUMAT MURID'!$A$13:$I$52,2,FALSE),"")</f>
        <v/>
      </c>
      <c r="C27" s="226" t="str">
        <f>IF(VLOOKUP(A27,'MAKLUMAT MURID'!$A$13:$I$52,9,FALSE)="Pendidikan Islam",VLOOKUP(A27,'MAKLUMAT MURID'!$A$13:$I$52,6,FALSE),"")</f>
        <v/>
      </c>
      <c r="D27" s="226" t="str">
        <f>IF(VLOOKUP(A27,'MAKLUMAT MURID'!$A$13:$I$52,9,FALSE)="Pendidikan Islam",VLOOKUP(A27,'MAKLUMAT MURID'!$A$13:$I$52,5,FALSE),"")</f>
        <v/>
      </c>
      <c r="E27" s="38"/>
      <c r="F27" s="121"/>
      <c r="G27" s="38"/>
      <c r="H27" s="121"/>
      <c r="I27" s="38"/>
      <c r="J27" s="121"/>
      <c r="K27" s="38"/>
      <c r="L27" s="121"/>
      <c r="M27" s="38"/>
      <c r="N27" s="121"/>
      <c r="O27" s="38"/>
      <c r="P27" s="121"/>
      <c r="Q27" s="38"/>
      <c r="R27" s="121"/>
      <c r="S27" s="38"/>
      <c r="T27" s="121"/>
      <c r="U27" s="38"/>
      <c r="V27" s="121"/>
      <c r="W27" s="38"/>
      <c r="X27" s="121"/>
      <c r="Y27" s="38"/>
      <c r="Z27" s="121"/>
      <c r="AA27" s="38"/>
      <c r="AB27" s="121"/>
      <c r="AC27" s="38"/>
      <c r="AD27" s="121"/>
      <c r="AE27" s="38"/>
      <c r="AF27" s="121"/>
      <c r="AG27" s="38"/>
      <c r="AH27" s="121"/>
      <c r="AI27" s="38"/>
      <c r="AJ27" s="121"/>
      <c r="AK27" s="38"/>
      <c r="AL27" s="121"/>
      <c r="AM27" s="38"/>
      <c r="AN27" s="121"/>
      <c r="AO27" s="38"/>
      <c r="AP27" s="121"/>
      <c r="AQ27" s="38"/>
      <c r="AR27" s="121"/>
      <c r="AS27" s="38"/>
      <c r="AT27" s="121"/>
      <c r="AU27" s="38"/>
      <c r="AV27" s="121"/>
      <c r="AW27" s="38"/>
      <c r="AX27" s="121"/>
      <c r="AY27" s="38"/>
      <c r="AZ27" s="121"/>
      <c r="BA27" s="38"/>
      <c r="BB27" s="121"/>
      <c r="BC27" s="38"/>
      <c r="BD27" s="121"/>
      <c r="BE27" s="127" t="str">
        <f t="shared" si="0"/>
        <v/>
      </c>
      <c r="BF27" s="125" t="str">
        <f t="shared" si="1"/>
        <v/>
      </c>
      <c r="BG27" s="125" t="str">
        <f t="shared" si="2"/>
        <v/>
      </c>
      <c r="BH27" s="127" t="str">
        <f t="shared" si="3"/>
        <v/>
      </c>
      <c r="BI27" s="125" t="str">
        <f t="shared" si="4"/>
        <v/>
      </c>
      <c r="BJ27" s="125" t="str">
        <f t="shared" si="5"/>
        <v/>
      </c>
      <c r="BK27" s="127" t="str">
        <f t="shared" si="6"/>
        <v/>
      </c>
      <c r="BL27" s="125" t="str">
        <f t="shared" si="7"/>
        <v/>
      </c>
      <c r="BM27" s="125" t="str">
        <f t="shared" si="8"/>
        <v/>
      </c>
      <c r="BN27" s="127" t="str">
        <f t="shared" si="9"/>
        <v/>
      </c>
      <c r="BO27" s="125" t="str">
        <f t="shared" si="10"/>
        <v/>
      </c>
      <c r="BP27" s="125" t="str">
        <f t="shared" si="11"/>
        <v/>
      </c>
      <c r="BQ27" s="127" t="str">
        <f t="shared" si="12"/>
        <v/>
      </c>
      <c r="BR27" s="125" t="str">
        <f t="shared" si="13"/>
        <v/>
      </c>
      <c r="BS27" s="125" t="str">
        <f t="shared" si="14"/>
        <v/>
      </c>
      <c r="BT27" s="127" t="str">
        <f t="shared" si="15"/>
        <v/>
      </c>
      <c r="BU27" s="125" t="str">
        <f t="shared" si="16"/>
        <v/>
      </c>
      <c r="BV27" s="125" t="str">
        <f t="shared" si="17"/>
        <v/>
      </c>
      <c r="BW27" s="227"/>
      <c r="BX27" s="227"/>
      <c r="BY27" s="127" t="str">
        <f t="shared" si="18"/>
        <v/>
      </c>
      <c r="BZ27" s="125" t="str">
        <f t="shared" si="19"/>
        <v/>
      </c>
      <c r="CA27" s="125" t="str">
        <f t="shared" si="20"/>
        <v/>
      </c>
      <c r="CB27" s="127" t="str">
        <f t="shared" si="21"/>
        <v/>
      </c>
      <c r="CC27" s="125" t="str">
        <f t="shared" si="22"/>
        <v/>
      </c>
      <c r="CD27" s="125" t="str">
        <f t="shared" si="23"/>
        <v/>
      </c>
      <c r="CE27" s="127" t="str">
        <f t="shared" si="24"/>
        <v/>
      </c>
      <c r="CF27" s="125" t="str">
        <f t="shared" si="25"/>
        <v/>
      </c>
      <c r="CG27" s="125" t="str">
        <f t="shared" si="26"/>
        <v/>
      </c>
      <c r="CH27" s="127" t="str">
        <f t="shared" si="27"/>
        <v/>
      </c>
      <c r="CI27" s="125" t="str">
        <f t="shared" si="28"/>
        <v/>
      </c>
      <c r="CJ27" s="125" t="str">
        <f t="shared" si="29"/>
        <v/>
      </c>
      <c r="CK27" s="127" t="str">
        <f t="shared" si="30"/>
        <v/>
      </c>
      <c r="CL27" s="125" t="str">
        <f t="shared" si="31"/>
        <v/>
      </c>
      <c r="CM27" s="125" t="str">
        <f t="shared" si="32"/>
        <v/>
      </c>
      <c r="CN27" s="127" t="str">
        <f t="shared" si="33"/>
        <v/>
      </c>
      <c r="CO27" s="125" t="str">
        <f t="shared" si="34"/>
        <v/>
      </c>
      <c r="CP27" s="125" t="str">
        <f t="shared" si="35"/>
        <v/>
      </c>
      <c r="CQ27" s="227"/>
      <c r="CR27" s="227"/>
    </row>
    <row r="28" spans="1:96" s="228" customFormat="1" ht="45" customHeight="1">
      <c r="A28" s="226">
        <f>'MAKLUMAT MURID'!A32</f>
        <v>20</v>
      </c>
      <c r="B28" s="225" t="str">
        <f>IF(VLOOKUP(A28,'MAKLUMAT MURID'!$A$13:$I$52,9,FALSE)="Pendidikan Islam",VLOOKUP(A28,'MAKLUMAT MURID'!$A$13:$I$52,2,FALSE),"")</f>
        <v/>
      </c>
      <c r="C28" s="226" t="str">
        <f>IF(VLOOKUP(A28,'MAKLUMAT MURID'!$A$13:$I$52,9,FALSE)="Pendidikan Islam",VLOOKUP(A28,'MAKLUMAT MURID'!$A$13:$I$52,6,FALSE),"")</f>
        <v/>
      </c>
      <c r="D28" s="226" t="str">
        <f>IF(VLOOKUP(A28,'MAKLUMAT MURID'!$A$13:$I$52,9,FALSE)="Pendidikan Islam",VLOOKUP(A28,'MAKLUMAT MURID'!$A$13:$I$52,5,FALSE),"")</f>
        <v/>
      </c>
      <c r="E28" s="38"/>
      <c r="F28" s="121"/>
      <c r="G28" s="38"/>
      <c r="H28" s="121"/>
      <c r="I28" s="38"/>
      <c r="J28" s="121"/>
      <c r="K28" s="38"/>
      <c r="L28" s="121"/>
      <c r="M28" s="38"/>
      <c r="N28" s="121"/>
      <c r="O28" s="38"/>
      <c r="P28" s="121"/>
      <c r="Q28" s="38"/>
      <c r="R28" s="121"/>
      <c r="S28" s="38"/>
      <c r="T28" s="121"/>
      <c r="U28" s="38"/>
      <c r="V28" s="121"/>
      <c r="W28" s="38"/>
      <c r="X28" s="121"/>
      <c r="Y28" s="38"/>
      <c r="Z28" s="121"/>
      <c r="AA28" s="38"/>
      <c r="AB28" s="121"/>
      <c r="AC28" s="38"/>
      <c r="AD28" s="121"/>
      <c r="AE28" s="38"/>
      <c r="AF28" s="121"/>
      <c r="AG28" s="38"/>
      <c r="AH28" s="121"/>
      <c r="AI28" s="38"/>
      <c r="AJ28" s="121"/>
      <c r="AK28" s="38"/>
      <c r="AL28" s="121"/>
      <c r="AM28" s="38"/>
      <c r="AN28" s="121"/>
      <c r="AO28" s="38"/>
      <c r="AP28" s="121"/>
      <c r="AQ28" s="38"/>
      <c r="AR28" s="121"/>
      <c r="AS28" s="38"/>
      <c r="AT28" s="121"/>
      <c r="AU28" s="38"/>
      <c r="AV28" s="121"/>
      <c r="AW28" s="38"/>
      <c r="AX28" s="121"/>
      <c r="AY28" s="38"/>
      <c r="AZ28" s="121"/>
      <c r="BA28" s="38"/>
      <c r="BB28" s="121"/>
      <c r="BC28" s="38"/>
      <c r="BD28" s="121"/>
      <c r="BE28" s="127" t="str">
        <f t="shared" si="0"/>
        <v/>
      </c>
      <c r="BF28" s="125" t="str">
        <f t="shared" si="1"/>
        <v/>
      </c>
      <c r="BG28" s="125" t="str">
        <f t="shared" si="2"/>
        <v/>
      </c>
      <c r="BH28" s="127" t="str">
        <f t="shared" si="3"/>
        <v/>
      </c>
      <c r="BI28" s="125" t="str">
        <f t="shared" si="4"/>
        <v/>
      </c>
      <c r="BJ28" s="125" t="str">
        <f t="shared" si="5"/>
        <v/>
      </c>
      <c r="BK28" s="127" t="str">
        <f t="shared" si="6"/>
        <v/>
      </c>
      <c r="BL28" s="125" t="str">
        <f t="shared" si="7"/>
        <v/>
      </c>
      <c r="BM28" s="125" t="str">
        <f t="shared" si="8"/>
        <v/>
      </c>
      <c r="BN28" s="127" t="str">
        <f t="shared" si="9"/>
        <v/>
      </c>
      <c r="BO28" s="125" t="str">
        <f t="shared" si="10"/>
        <v/>
      </c>
      <c r="BP28" s="125" t="str">
        <f t="shared" si="11"/>
        <v/>
      </c>
      <c r="BQ28" s="127" t="str">
        <f t="shared" si="12"/>
        <v/>
      </c>
      <c r="BR28" s="125" t="str">
        <f t="shared" si="13"/>
        <v/>
      </c>
      <c r="BS28" s="125" t="str">
        <f t="shared" si="14"/>
        <v/>
      </c>
      <c r="BT28" s="127" t="str">
        <f t="shared" si="15"/>
        <v/>
      </c>
      <c r="BU28" s="125" t="str">
        <f t="shared" si="16"/>
        <v/>
      </c>
      <c r="BV28" s="125" t="str">
        <f t="shared" si="17"/>
        <v/>
      </c>
      <c r="BW28" s="227"/>
      <c r="BX28" s="227"/>
      <c r="BY28" s="127" t="str">
        <f t="shared" si="18"/>
        <v/>
      </c>
      <c r="BZ28" s="125" t="str">
        <f t="shared" si="19"/>
        <v/>
      </c>
      <c r="CA28" s="125" t="str">
        <f t="shared" si="20"/>
        <v/>
      </c>
      <c r="CB28" s="127" t="str">
        <f t="shared" si="21"/>
        <v/>
      </c>
      <c r="CC28" s="125" t="str">
        <f t="shared" si="22"/>
        <v/>
      </c>
      <c r="CD28" s="125" t="str">
        <f t="shared" si="23"/>
        <v/>
      </c>
      <c r="CE28" s="127" t="str">
        <f t="shared" si="24"/>
        <v/>
      </c>
      <c r="CF28" s="125" t="str">
        <f t="shared" si="25"/>
        <v/>
      </c>
      <c r="CG28" s="125" t="str">
        <f t="shared" si="26"/>
        <v/>
      </c>
      <c r="CH28" s="127" t="str">
        <f t="shared" si="27"/>
        <v/>
      </c>
      <c r="CI28" s="125" t="str">
        <f t="shared" si="28"/>
        <v/>
      </c>
      <c r="CJ28" s="125" t="str">
        <f t="shared" si="29"/>
        <v/>
      </c>
      <c r="CK28" s="127" t="str">
        <f t="shared" si="30"/>
        <v/>
      </c>
      <c r="CL28" s="125" t="str">
        <f t="shared" si="31"/>
        <v/>
      </c>
      <c r="CM28" s="125" t="str">
        <f t="shared" si="32"/>
        <v/>
      </c>
      <c r="CN28" s="127" t="str">
        <f t="shared" si="33"/>
        <v/>
      </c>
      <c r="CO28" s="125" t="str">
        <f t="shared" si="34"/>
        <v/>
      </c>
      <c r="CP28" s="125" t="str">
        <f t="shared" si="35"/>
        <v/>
      </c>
      <c r="CQ28" s="227"/>
      <c r="CR28" s="227"/>
    </row>
    <row r="29" spans="1:96" s="228" customFormat="1" ht="45" customHeight="1">
      <c r="A29" s="226">
        <f>'MAKLUMAT MURID'!A33</f>
        <v>21</v>
      </c>
      <c r="B29" s="225" t="str">
        <f>IF(VLOOKUP(A29,'MAKLUMAT MURID'!$A$13:$I$52,9,FALSE)="Pendidikan Islam",VLOOKUP(A29,'MAKLUMAT MURID'!$A$13:$I$52,2,FALSE),"")</f>
        <v/>
      </c>
      <c r="C29" s="226" t="str">
        <f>IF(VLOOKUP(A29,'MAKLUMAT MURID'!$A$13:$I$52,9,FALSE)="Pendidikan Islam",VLOOKUP(A29,'MAKLUMAT MURID'!$A$13:$I$52,6,FALSE),"")</f>
        <v/>
      </c>
      <c r="D29" s="226" t="str">
        <f>IF(VLOOKUP(A29,'MAKLUMAT MURID'!$A$13:$I$52,9,FALSE)="Pendidikan Islam",VLOOKUP(A29,'MAKLUMAT MURID'!$A$13:$I$52,5,FALSE),"")</f>
        <v/>
      </c>
      <c r="E29" s="38"/>
      <c r="F29" s="121"/>
      <c r="G29" s="38"/>
      <c r="H29" s="121"/>
      <c r="I29" s="38"/>
      <c r="J29" s="121"/>
      <c r="K29" s="38"/>
      <c r="L29" s="121"/>
      <c r="M29" s="38"/>
      <c r="N29" s="121"/>
      <c r="O29" s="38"/>
      <c r="P29" s="121"/>
      <c r="Q29" s="38"/>
      <c r="R29" s="121"/>
      <c r="S29" s="38"/>
      <c r="T29" s="121"/>
      <c r="U29" s="38"/>
      <c r="V29" s="121"/>
      <c r="W29" s="38"/>
      <c r="X29" s="121"/>
      <c r="Y29" s="38"/>
      <c r="Z29" s="121"/>
      <c r="AA29" s="38"/>
      <c r="AB29" s="121"/>
      <c r="AC29" s="38"/>
      <c r="AD29" s="121"/>
      <c r="AE29" s="38"/>
      <c r="AF29" s="121"/>
      <c r="AG29" s="38"/>
      <c r="AH29" s="121"/>
      <c r="AI29" s="38"/>
      <c r="AJ29" s="121"/>
      <c r="AK29" s="38"/>
      <c r="AL29" s="121"/>
      <c r="AM29" s="38"/>
      <c r="AN29" s="121"/>
      <c r="AO29" s="38"/>
      <c r="AP29" s="121"/>
      <c r="AQ29" s="38"/>
      <c r="AR29" s="121"/>
      <c r="AS29" s="38"/>
      <c r="AT29" s="121"/>
      <c r="AU29" s="38"/>
      <c r="AV29" s="121"/>
      <c r="AW29" s="38"/>
      <c r="AX29" s="121"/>
      <c r="AY29" s="38"/>
      <c r="AZ29" s="121"/>
      <c r="BA29" s="38"/>
      <c r="BB29" s="121"/>
      <c r="BC29" s="38"/>
      <c r="BD29" s="121"/>
      <c r="BE29" s="127" t="str">
        <f t="shared" si="0"/>
        <v/>
      </c>
      <c r="BF29" s="125" t="str">
        <f t="shared" si="1"/>
        <v/>
      </c>
      <c r="BG29" s="125" t="str">
        <f t="shared" si="2"/>
        <v/>
      </c>
      <c r="BH29" s="127" t="str">
        <f t="shared" si="3"/>
        <v/>
      </c>
      <c r="BI29" s="125" t="str">
        <f t="shared" si="4"/>
        <v/>
      </c>
      <c r="BJ29" s="125" t="str">
        <f t="shared" si="5"/>
        <v/>
      </c>
      <c r="BK29" s="127" t="str">
        <f t="shared" si="6"/>
        <v/>
      </c>
      <c r="BL29" s="125" t="str">
        <f t="shared" si="7"/>
        <v/>
      </c>
      <c r="BM29" s="125" t="str">
        <f t="shared" si="8"/>
        <v/>
      </c>
      <c r="BN29" s="127" t="str">
        <f t="shared" si="9"/>
        <v/>
      </c>
      <c r="BO29" s="125" t="str">
        <f t="shared" si="10"/>
        <v/>
      </c>
      <c r="BP29" s="125" t="str">
        <f t="shared" si="11"/>
        <v/>
      </c>
      <c r="BQ29" s="127" t="str">
        <f t="shared" si="12"/>
        <v/>
      </c>
      <c r="BR29" s="125" t="str">
        <f t="shared" si="13"/>
        <v/>
      </c>
      <c r="BS29" s="125" t="str">
        <f t="shared" si="14"/>
        <v/>
      </c>
      <c r="BT29" s="127" t="str">
        <f t="shared" si="15"/>
        <v/>
      </c>
      <c r="BU29" s="125" t="str">
        <f t="shared" si="16"/>
        <v/>
      </c>
      <c r="BV29" s="125" t="str">
        <f t="shared" si="17"/>
        <v/>
      </c>
      <c r="BW29" s="227"/>
      <c r="BX29" s="227"/>
      <c r="BY29" s="127" t="str">
        <f t="shared" si="18"/>
        <v/>
      </c>
      <c r="BZ29" s="125" t="str">
        <f t="shared" si="19"/>
        <v/>
      </c>
      <c r="CA29" s="125" t="str">
        <f t="shared" si="20"/>
        <v/>
      </c>
      <c r="CB29" s="127" t="str">
        <f t="shared" si="21"/>
        <v/>
      </c>
      <c r="CC29" s="125" t="str">
        <f t="shared" si="22"/>
        <v/>
      </c>
      <c r="CD29" s="125" t="str">
        <f t="shared" si="23"/>
        <v/>
      </c>
      <c r="CE29" s="127" t="str">
        <f t="shared" si="24"/>
        <v/>
      </c>
      <c r="CF29" s="125" t="str">
        <f t="shared" si="25"/>
        <v/>
      </c>
      <c r="CG29" s="125" t="str">
        <f t="shared" si="26"/>
        <v/>
      </c>
      <c r="CH29" s="127" t="str">
        <f t="shared" si="27"/>
        <v/>
      </c>
      <c r="CI29" s="125" t="str">
        <f t="shared" si="28"/>
        <v/>
      </c>
      <c r="CJ29" s="125" t="str">
        <f t="shared" si="29"/>
        <v/>
      </c>
      <c r="CK29" s="127" t="str">
        <f t="shared" si="30"/>
        <v/>
      </c>
      <c r="CL29" s="125" t="str">
        <f t="shared" si="31"/>
        <v/>
      </c>
      <c r="CM29" s="125" t="str">
        <f t="shared" si="32"/>
        <v/>
      </c>
      <c r="CN29" s="127" t="str">
        <f t="shared" si="33"/>
        <v/>
      </c>
      <c r="CO29" s="125" t="str">
        <f t="shared" si="34"/>
        <v/>
      </c>
      <c r="CP29" s="125" t="str">
        <f t="shared" si="35"/>
        <v/>
      </c>
      <c r="CQ29" s="227"/>
      <c r="CR29" s="227"/>
    </row>
    <row r="30" spans="1:96" s="228" customFormat="1" ht="45" customHeight="1">
      <c r="A30" s="226">
        <f>'MAKLUMAT MURID'!A34</f>
        <v>22</v>
      </c>
      <c r="B30" s="225" t="str">
        <f>IF(VLOOKUP(A30,'MAKLUMAT MURID'!$A$13:$I$52,9,FALSE)="Pendidikan Islam",VLOOKUP(A30,'MAKLUMAT MURID'!$A$13:$I$52,2,FALSE),"")</f>
        <v/>
      </c>
      <c r="C30" s="226" t="str">
        <f>IF(VLOOKUP(A30,'MAKLUMAT MURID'!$A$13:$I$52,9,FALSE)="Pendidikan Islam",VLOOKUP(A30,'MAKLUMAT MURID'!$A$13:$I$52,6,FALSE),"")</f>
        <v/>
      </c>
      <c r="D30" s="226" t="str">
        <f>IF(VLOOKUP(A30,'MAKLUMAT MURID'!$A$13:$I$52,9,FALSE)="Pendidikan Islam",VLOOKUP(A30,'MAKLUMAT MURID'!$A$13:$I$52,5,FALSE),"")</f>
        <v/>
      </c>
      <c r="E30" s="38"/>
      <c r="F30" s="121"/>
      <c r="G30" s="38"/>
      <c r="H30" s="121"/>
      <c r="I30" s="38"/>
      <c r="J30" s="121"/>
      <c r="K30" s="38"/>
      <c r="L30" s="121"/>
      <c r="M30" s="38"/>
      <c r="N30" s="121"/>
      <c r="O30" s="38"/>
      <c r="P30" s="121"/>
      <c r="Q30" s="38"/>
      <c r="R30" s="121"/>
      <c r="S30" s="38"/>
      <c r="T30" s="121"/>
      <c r="U30" s="38"/>
      <c r="V30" s="121"/>
      <c r="W30" s="38"/>
      <c r="X30" s="121"/>
      <c r="Y30" s="38"/>
      <c r="Z30" s="121"/>
      <c r="AA30" s="38"/>
      <c r="AB30" s="121"/>
      <c r="AC30" s="38"/>
      <c r="AD30" s="121"/>
      <c r="AE30" s="38"/>
      <c r="AF30" s="121"/>
      <c r="AG30" s="38"/>
      <c r="AH30" s="121"/>
      <c r="AI30" s="38"/>
      <c r="AJ30" s="121"/>
      <c r="AK30" s="38"/>
      <c r="AL30" s="121"/>
      <c r="AM30" s="38"/>
      <c r="AN30" s="121"/>
      <c r="AO30" s="38"/>
      <c r="AP30" s="121"/>
      <c r="AQ30" s="38"/>
      <c r="AR30" s="121"/>
      <c r="AS30" s="38"/>
      <c r="AT30" s="121"/>
      <c r="AU30" s="38"/>
      <c r="AV30" s="121"/>
      <c r="AW30" s="38"/>
      <c r="AX30" s="121"/>
      <c r="AY30" s="38"/>
      <c r="AZ30" s="121"/>
      <c r="BA30" s="38"/>
      <c r="BB30" s="121"/>
      <c r="BC30" s="38"/>
      <c r="BD30" s="121"/>
      <c r="BE30" s="127" t="str">
        <f t="shared" si="0"/>
        <v/>
      </c>
      <c r="BF30" s="125" t="str">
        <f t="shared" si="1"/>
        <v/>
      </c>
      <c r="BG30" s="125" t="str">
        <f t="shared" si="2"/>
        <v/>
      </c>
      <c r="BH30" s="127" t="str">
        <f t="shared" si="3"/>
        <v/>
      </c>
      <c r="BI30" s="125" t="str">
        <f t="shared" si="4"/>
        <v/>
      </c>
      <c r="BJ30" s="125" t="str">
        <f t="shared" si="5"/>
        <v/>
      </c>
      <c r="BK30" s="127" t="str">
        <f t="shared" si="6"/>
        <v/>
      </c>
      <c r="BL30" s="125" t="str">
        <f t="shared" si="7"/>
        <v/>
      </c>
      <c r="BM30" s="125" t="str">
        <f t="shared" si="8"/>
        <v/>
      </c>
      <c r="BN30" s="127" t="str">
        <f t="shared" si="9"/>
        <v/>
      </c>
      <c r="BO30" s="125" t="str">
        <f t="shared" si="10"/>
        <v/>
      </c>
      <c r="BP30" s="125" t="str">
        <f t="shared" si="11"/>
        <v/>
      </c>
      <c r="BQ30" s="127" t="str">
        <f t="shared" si="12"/>
        <v/>
      </c>
      <c r="BR30" s="125" t="str">
        <f t="shared" si="13"/>
        <v/>
      </c>
      <c r="BS30" s="125" t="str">
        <f t="shared" si="14"/>
        <v/>
      </c>
      <c r="BT30" s="127" t="str">
        <f t="shared" si="15"/>
        <v/>
      </c>
      <c r="BU30" s="125" t="str">
        <f t="shared" si="16"/>
        <v/>
      </c>
      <c r="BV30" s="125" t="str">
        <f t="shared" si="17"/>
        <v/>
      </c>
      <c r="BW30" s="227"/>
      <c r="BX30" s="227"/>
      <c r="BY30" s="127" t="str">
        <f t="shared" si="18"/>
        <v/>
      </c>
      <c r="BZ30" s="125" t="str">
        <f t="shared" si="19"/>
        <v/>
      </c>
      <c r="CA30" s="125" t="str">
        <f t="shared" si="20"/>
        <v/>
      </c>
      <c r="CB30" s="127" t="str">
        <f t="shared" si="21"/>
        <v/>
      </c>
      <c r="CC30" s="125" t="str">
        <f t="shared" si="22"/>
        <v/>
      </c>
      <c r="CD30" s="125" t="str">
        <f t="shared" si="23"/>
        <v/>
      </c>
      <c r="CE30" s="127" t="str">
        <f t="shared" si="24"/>
        <v/>
      </c>
      <c r="CF30" s="125" t="str">
        <f t="shared" si="25"/>
        <v/>
      </c>
      <c r="CG30" s="125" t="str">
        <f t="shared" si="26"/>
        <v/>
      </c>
      <c r="CH30" s="127" t="str">
        <f t="shared" si="27"/>
        <v/>
      </c>
      <c r="CI30" s="125" t="str">
        <f t="shared" si="28"/>
        <v/>
      </c>
      <c r="CJ30" s="125" t="str">
        <f t="shared" si="29"/>
        <v/>
      </c>
      <c r="CK30" s="127" t="str">
        <f t="shared" si="30"/>
        <v/>
      </c>
      <c r="CL30" s="125" t="str">
        <f t="shared" si="31"/>
        <v/>
      </c>
      <c r="CM30" s="125" t="str">
        <f t="shared" si="32"/>
        <v/>
      </c>
      <c r="CN30" s="127" t="str">
        <f t="shared" si="33"/>
        <v/>
      </c>
      <c r="CO30" s="125" t="str">
        <f t="shared" si="34"/>
        <v/>
      </c>
      <c r="CP30" s="125" t="str">
        <f t="shared" si="35"/>
        <v/>
      </c>
      <c r="CQ30" s="227"/>
      <c r="CR30" s="227"/>
    </row>
    <row r="31" spans="1:96" s="228" customFormat="1" ht="45" customHeight="1">
      <c r="A31" s="226">
        <f>'MAKLUMAT MURID'!A35</f>
        <v>23</v>
      </c>
      <c r="B31" s="225" t="str">
        <f>IF(VLOOKUP(A31,'MAKLUMAT MURID'!$A$13:$I$52,9,FALSE)="Pendidikan Islam",VLOOKUP(A31,'MAKLUMAT MURID'!$A$13:$I$52,2,FALSE),"")</f>
        <v/>
      </c>
      <c r="C31" s="226" t="str">
        <f>IF(VLOOKUP(A31,'MAKLUMAT MURID'!$A$13:$I$52,9,FALSE)="Pendidikan Islam",VLOOKUP(A31,'MAKLUMAT MURID'!$A$13:$I$52,6,FALSE),"")</f>
        <v/>
      </c>
      <c r="D31" s="226" t="str">
        <f>IF(VLOOKUP(A31,'MAKLUMAT MURID'!$A$13:$I$52,9,FALSE)="Pendidikan Islam",VLOOKUP(A31,'MAKLUMAT MURID'!$A$13:$I$52,5,FALSE),"")</f>
        <v/>
      </c>
      <c r="E31" s="38"/>
      <c r="F31" s="121"/>
      <c r="G31" s="38"/>
      <c r="H31" s="121"/>
      <c r="I31" s="38"/>
      <c r="J31" s="121"/>
      <c r="K31" s="38"/>
      <c r="L31" s="121"/>
      <c r="M31" s="38"/>
      <c r="N31" s="121"/>
      <c r="O31" s="38"/>
      <c r="P31" s="121"/>
      <c r="Q31" s="38"/>
      <c r="R31" s="121"/>
      <c r="S31" s="38"/>
      <c r="T31" s="121"/>
      <c r="U31" s="38"/>
      <c r="V31" s="121"/>
      <c r="W31" s="38"/>
      <c r="X31" s="121"/>
      <c r="Y31" s="38"/>
      <c r="Z31" s="121"/>
      <c r="AA31" s="38"/>
      <c r="AB31" s="121"/>
      <c r="AC31" s="38"/>
      <c r="AD31" s="121"/>
      <c r="AE31" s="38"/>
      <c r="AF31" s="121"/>
      <c r="AG31" s="38"/>
      <c r="AH31" s="121"/>
      <c r="AI31" s="38"/>
      <c r="AJ31" s="121"/>
      <c r="AK31" s="38"/>
      <c r="AL31" s="121"/>
      <c r="AM31" s="38"/>
      <c r="AN31" s="121"/>
      <c r="AO31" s="38"/>
      <c r="AP31" s="121"/>
      <c r="AQ31" s="38"/>
      <c r="AR31" s="121"/>
      <c r="AS31" s="38"/>
      <c r="AT31" s="121"/>
      <c r="AU31" s="38"/>
      <c r="AV31" s="121"/>
      <c r="AW31" s="38"/>
      <c r="AX31" s="121"/>
      <c r="AY31" s="38"/>
      <c r="AZ31" s="121"/>
      <c r="BA31" s="38"/>
      <c r="BB31" s="121"/>
      <c r="BC31" s="38"/>
      <c r="BD31" s="121"/>
      <c r="BE31" s="127" t="str">
        <f t="shared" si="0"/>
        <v/>
      </c>
      <c r="BF31" s="125" t="str">
        <f t="shared" si="1"/>
        <v/>
      </c>
      <c r="BG31" s="125" t="str">
        <f t="shared" si="2"/>
        <v/>
      </c>
      <c r="BH31" s="127" t="str">
        <f t="shared" si="3"/>
        <v/>
      </c>
      <c r="BI31" s="125" t="str">
        <f t="shared" si="4"/>
        <v/>
      </c>
      <c r="BJ31" s="125" t="str">
        <f t="shared" si="5"/>
        <v/>
      </c>
      <c r="BK31" s="127" t="str">
        <f t="shared" si="6"/>
        <v/>
      </c>
      <c r="BL31" s="125" t="str">
        <f t="shared" si="7"/>
        <v/>
      </c>
      <c r="BM31" s="125" t="str">
        <f t="shared" si="8"/>
        <v/>
      </c>
      <c r="BN31" s="127" t="str">
        <f t="shared" si="9"/>
        <v/>
      </c>
      <c r="BO31" s="125" t="str">
        <f t="shared" si="10"/>
        <v/>
      </c>
      <c r="BP31" s="125" t="str">
        <f t="shared" si="11"/>
        <v/>
      </c>
      <c r="BQ31" s="127" t="str">
        <f t="shared" si="12"/>
        <v/>
      </c>
      <c r="BR31" s="125" t="str">
        <f t="shared" si="13"/>
        <v/>
      </c>
      <c r="BS31" s="125" t="str">
        <f t="shared" si="14"/>
        <v/>
      </c>
      <c r="BT31" s="127" t="str">
        <f t="shared" si="15"/>
        <v/>
      </c>
      <c r="BU31" s="125" t="str">
        <f t="shared" si="16"/>
        <v/>
      </c>
      <c r="BV31" s="125" t="str">
        <f t="shared" si="17"/>
        <v/>
      </c>
      <c r="BW31" s="227"/>
      <c r="BX31" s="227"/>
      <c r="BY31" s="127" t="str">
        <f t="shared" si="18"/>
        <v/>
      </c>
      <c r="BZ31" s="125" t="str">
        <f t="shared" si="19"/>
        <v/>
      </c>
      <c r="CA31" s="125" t="str">
        <f t="shared" si="20"/>
        <v/>
      </c>
      <c r="CB31" s="127" t="str">
        <f t="shared" si="21"/>
        <v/>
      </c>
      <c r="CC31" s="125" t="str">
        <f t="shared" si="22"/>
        <v/>
      </c>
      <c r="CD31" s="125" t="str">
        <f t="shared" si="23"/>
        <v/>
      </c>
      <c r="CE31" s="127" t="str">
        <f t="shared" si="24"/>
        <v/>
      </c>
      <c r="CF31" s="125" t="str">
        <f t="shared" si="25"/>
        <v/>
      </c>
      <c r="CG31" s="125" t="str">
        <f t="shared" si="26"/>
        <v/>
      </c>
      <c r="CH31" s="127" t="str">
        <f t="shared" si="27"/>
        <v/>
      </c>
      <c r="CI31" s="125" t="str">
        <f t="shared" si="28"/>
        <v/>
      </c>
      <c r="CJ31" s="125" t="str">
        <f t="shared" si="29"/>
        <v/>
      </c>
      <c r="CK31" s="127" t="str">
        <f t="shared" si="30"/>
        <v/>
      </c>
      <c r="CL31" s="125" t="str">
        <f t="shared" si="31"/>
        <v/>
      </c>
      <c r="CM31" s="125" t="str">
        <f t="shared" si="32"/>
        <v/>
      </c>
      <c r="CN31" s="127" t="str">
        <f t="shared" si="33"/>
        <v/>
      </c>
      <c r="CO31" s="125" t="str">
        <f t="shared" si="34"/>
        <v/>
      </c>
      <c r="CP31" s="125" t="str">
        <f t="shared" si="35"/>
        <v/>
      </c>
      <c r="CQ31" s="227"/>
      <c r="CR31" s="227"/>
    </row>
    <row r="32" spans="1:96" s="228" customFormat="1" ht="45" customHeight="1">
      <c r="A32" s="226">
        <f>'MAKLUMAT MURID'!A36</f>
        <v>24</v>
      </c>
      <c r="B32" s="225" t="str">
        <f>IF(VLOOKUP(A32,'MAKLUMAT MURID'!$A$13:$I$52,9,FALSE)="Pendidikan Islam",VLOOKUP(A32,'MAKLUMAT MURID'!$A$13:$I$52,2,FALSE),"")</f>
        <v/>
      </c>
      <c r="C32" s="226" t="str">
        <f>IF(VLOOKUP(A32,'MAKLUMAT MURID'!$A$13:$I$52,9,FALSE)="Pendidikan Islam",VLOOKUP(A32,'MAKLUMAT MURID'!$A$13:$I$52,6,FALSE),"")</f>
        <v/>
      </c>
      <c r="D32" s="226" t="str">
        <f>IF(VLOOKUP(A32,'MAKLUMAT MURID'!$A$13:$I$52,9,FALSE)="Pendidikan Islam",VLOOKUP(A32,'MAKLUMAT MURID'!$A$13:$I$52,5,FALSE),"")</f>
        <v/>
      </c>
      <c r="E32" s="38"/>
      <c r="F32" s="121"/>
      <c r="G32" s="38"/>
      <c r="H32" s="121"/>
      <c r="I32" s="38"/>
      <c r="J32" s="121"/>
      <c r="K32" s="38"/>
      <c r="L32" s="121"/>
      <c r="M32" s="38"/>
      <c r="N32" s="121"/>
      <c r="O32" s="38"/>
      <c r="P32" s="121"/>
      <c r="Q32" s="38"/>
      <c r="R32" s="121"/>
      <c r="S32" s="38"/>
      <c r="T32" s="121"/>
      <c r="U32" s="38"/>
      <c r="V32" s="121"/>
      <c r="W32" s="38"/>
      <c r="X32" s="121"/>
      <c r="Y32" s="38"/>
      <c r="Z32" s="121"/>
      <c r="AA32" s="38"/>
      <c r="AB32" s="121"/>
      <c r="AC32" s="38"/>
      <c r="AD32" s="121"/>
      <c r="AE32" s="38"/>
      <c r="AF32" s="121"/>
      <c r="AG32" s="38"/>
      <c r="AH32" s="121"/>
      <c r="AI32" s="38"/>
      <c r="AJ32" s="121"/>
      <c r="AK32" s="38"/>
      <c r="AL32" s="121"/>
      <c r="AM32" s="38"/>
      <c r="AN32" s="121"/>
      <c r="AO32" s="38"/>
      <c r="AP32" s="121"/>
      <c r="AQ32" s="38"/>
      <c r="AR32" s="121"/>
      <c r="AS32" s="38"/>
      <c r="AT32" s="121"/>
      <c r="AU32" s="38"/>
      <c r="AV32" s="121"/>
      <c r="AW32" s="38"/>
      <c r="AX32" s="121"/>
      <c r="AY32" s="38"/>
      <c r="AZ32" s="121"/>
      <c r="BA32" s="38"/>
      <c r="BB32" s="121"/>
      <c r="BC32" s="38"/>
      <c r="BD32" s="121"/>
      <c r="BE32" s="127" t="str">
        <f t="shared" si="0"/>
        <v/>
      </c>
      <c r="BF32" s="125" t="str">
        <f t="shared" si="1"/>
        <v/>
      </c>
      <c r="BG32" s="125" t="str">
        <f t="shared" si="2"/>
        <v/>
      </c>
      <c r="BH32" s="127" t="str">
        <f t="shared" si="3"/>
        <v/>
      </c>
      <c r="BI32" s="125" t="str">
        <f t="shared" si="4"/>
        <v/>
      </c>
      <c r="BJ32" s="125" t="str">
        <f t="shared" si="5"/>
        <v/>
      </c>
      <c r="BK32" s="127" t="str">
        <f t="shared" si="6"/>
        <v/>
      </c>
      <c r="BL32" s="125" t="str">
        <f t="shared" si="7"/>
        <v/>
      </c>
      <c r="BM32" s="125" t="str">
        <f t="shared" si="8"/>
        <v/>
      </c>
      <c r="BN32" s="127" t="str">
        <f t="shared" si="9"/>
        <v/>
      </c>
      <c r="BO32" s="125" t="str">
        <f t="shared" si="10"/>
        <v/>
      </c>
      <c r="BP32" s="125" t="str">
        <f t="shared" si="11"/>
        <v/>
      </c>
      <c r="BQ32" s="127" t="str">
        <f t="shared" si="12"/>
        <v/>
      </c>
      <c r="BR32" s="125" t="str">
        <f t="shared" si="13"/>
        <v/>
      </c>
      <c r="BS32" s="125" t="str">
        <f t="shared" si="14"/>
        <v/>
      </c>
      <c r="BT32" s="127" t="str">
        <f t="shared" si="15"/>
        <v/>
      </c>
      <c r="BU32" s="125" t="str">
        <f t="shared" si="16"/>
        <v/>
      </c>
      <c r="BV32" s="125" t="str">
        <f t="shared" si="17"/>
        <v/>
      </c>
      <c r="BW32" s="227"/>
      <c r="BX32" s="227"/>
      <c r="BY32" s="127" t="str">
        <f t="shared" si="18"/>
        <v/>
      </c>
      <c r="BZ32" s="125" t="str">
        <f t="shared" si="19"/>
        <v/>
      </c>
      <c r="CA32" s="125" t="str">
        <f t="shared" si="20"/>
        <v/>
      </c>
      <c r="CB32" s="127" t="str">
        <f t="shared" si="21"/>
        <v/>
      </c>
      <c r="CC32" s="125" t="str">
        <f t="shared" si="22"/>
        <v/>
      </c>
      <c r="CD32" s="125" t="str">
        <f t="shared" si="23"/>
        <v/>
      </c>
      <c r="CE32" s="127" t="str">
        <f t="shared" si="24"/>
        <v/>
      </c>
      <c r="CF32" s="125" t="str">
        <f t="shared" si="25"/>
        <v/>
      </c>
      <c r="CG32" s="125" t="str">
        <f t="shared" si="26"/>
        <v/>
      </c>
      <c r="CH32" s="127" t="str">
        <f t="shared" si="27"/>
        <v/>
      </c>
      <c r="CI32" s="125" t="str">
        <f t="shared" si="28"/>
        <v/>
      </c>
      <c r="CJ32" s="125" t="str">
        <f t="shared" si="29"/>
        <v/>
      </c>
      <c r="CK32" s="127" t="str">
        <f t="shared" si="30"/>
        <v/>
      </c>
      <c r="CL32" s="125" t="str">
        <f t="shared" si="31"/>
        <v/>
      </c>
      <c r="CM32" s="125" t="str">
        <f t="shared" si="32"/>
        <v/>
      </c>
      <c r="CN32" s="127" t="str">
        <f t="shared" si="33"/>
        <v/>
      </c>
      <c r="CO32" s="125" t="str">
        <f t="shared" si="34"/>
        <v/>
      </c>
      <c r="CP32" s="125" t="str">
        <f t="shared" si="35"/>
        <v/>
      </c>
      <c r="CQ32" s="227"/>
      <c r="CR32" s="227"/>
    </row>
    <row r="33" spans="1:96" s="228" customFormat="1" ht="45" customHeight="1">
      <c r="A33" s="226">
        <f>'MAKLUMAT MURID'!A37</f>
        <v>25</v>
      </c>
      <c r="B33" s="225" t="str">
        <f>IF(VLOOKUP(A33,'MAKLUMAT MURID'!$A$13:$I$52,9,FALSE)="Pendidikan Islam",VLOOKUP(A33,'MAKLUMAT MURID'!$A$13:$I$52,2,FALSE),"")</f>
        <v/>
      </c>
      <c r="C33" s="226" t="str">
        <f>IF(VLOOKUP(A33,'MAKLUMAT MURID'!$A$13:$I$52,9,FALSE)="Pendidikan Islam",VLOOKUP(A33,'MAKLUMAT MURID'!$A$13:$I$52,6,FALSE),"")</f>
        <v/>
      </c>
      <c r="D33" s="226" t="str">
        <f>IF(VLOOKUP(A33,'MAKLUMAT MURID'!$A$13:$I$52,9,FALSE)="Pendidikan Islam",VLOOKUP(A33,'MAKLUMAT MURID'!$A$13:$I$52,5,FALSE),"")</f>
        <v/>
      </c>
      <c r="E33" s="38"/>
      <c r="F33" s="121"/>
      <c r="G33" s="38"/>
      <c r="H33" s="121"/>
      <c r="I33" s="38"/>
      <c r="J33" s="121"/>
      <c r="K33" s="38"/>
      <c r="L33" s="121"/>
      <c r="M33" s="38"/>
      <c r="N33" s="121"/>
      <c r="O33" s="38"/>
      <c r="P33" s="121"/>
      <c r="Q33" s="38"/>
      <c r="R33" s="121"/>
      <c r="S33" s="38"/>
      <c r="T33" s="121"/>
      <c r="U33" s="38"/>
      <c r="V33" s="121"/>
      <c r="W33" s="38"/>
      <c r="X33" s="121"/>
      <c r="Y33" s="38"/>
      <c r="Z33" s="121"/>
      <c r="AA33" s="38"/>
      <c r="AB33" s="121"/>
      <c r="AC33" s="38"/>
      <c r="AD33" s="121"/>
      <c r="AE33" s="38"/>
      <c r="AF33" s="121"/>
      <c r="AG33" s="38"/>
      <c r="AH33" s="121"/>
      <c r="AI33" s="38"/>
      <c r="AJ33" s="121"/>
      <c r="AK33" s="38"/>
      <c r="AL33" s="121"/>
      <c r="AM33" s="38"/>
      <c r="AN33" s="121"/>
      <c r="AO33" s="38"/>
      <c r="AP33" s="121"/>
      <c r="AQ33" s="38"/>
      <c r="AR33" s="121"/>
      <c r="AS33" s="38"/>
      <c r="AT33" s="121"/>
      <c r="AU33" s="38"/>
      <c r="AV33" s="121"/>
      <c r="AW33" s="38"/>
      <c r="AX33" s="121"/>
      <c r="AY33" s="38"/>
      <c r="AZ33" s="121"/>
      <c r="BA33" s="38"/>
      <c r="BB33" s="121"/>
      <c r="BC33" s="38"/>
      <c r="BD33" s="121"/>
      <c r="BE33" s="127" t="str">
        <f t="shared" si="0"/>
        <v/>
      </c>
      <c r="BF33" s="125" t="str">
        <f t="shared" si="1"/>
        <v/>
      </c>
      <c r="BG33" s="125" t="str">
        <f t="shared" si="2"/>
        <v/>
      </c>
      <c r="BH33" s="127" t="str">
        <f t="shared" si="3"/>
        <v/>
      </c>
      <c r="BI33" s="125" t="str">
        <f t="shared" si="4"/>
        <v/>
      </c>
      <c r="BJ33" s="125" t="str">
        <f t="shared" si="5"/>
        <v/>
      </c>
      <c r="BK33" s="127" t="str">
        <f t="shared" si="6"/>
        <v/>
      </c>
      <c r="BL33" s="125" t="str">
        <f t="shared" si="7"/>
        <v/>
      </c>
      <c r="BM33" s="125" t="str">
        <f t="shared" si="8"/>
        <v/>
      </c>
      <c r="BN33" s="127" t="str">
        <f t="shared" si="9"/>
        <v/>
      </c>
      <c r="BO33" s="125" t="str">
        <f t="shared" si="10"/>
        <v/>
      </c>
      <c r="BP33" s="125" t="str">
        <f t="shared" si="11"/>
        <v/>
      </c>
      <c r="BQ33" s="127" t="str">
        <f t="shared" si="12"/>
        <v/>
      </c>
      <c r="BR33" s="125" t="str">
        <f t="shared" si="13"/>
        <v/>
      </c>
      <c r="BS33" s="125" t="str">
        <f t="shared" si="14"/>
        <v/>
      </c>
      <c r="BT33" s="127" t="str">
        <f t="shared" si="15"/>
        <v/>
      </c>
      <c r="BU33" s="125" t="str">
        <f t="shared" si="16"/>
        <v/>
      </c>
      <c r="BV33" s="125" t="str">
        <f t="shared" si="17"/>
        <v/>
      </c>
      <c r="BW33" s="227"/>
      <c r="BX33" s="227"/>
      <c r="BY33" s="127" t="str">
        <f t="shared" si="18"/>
        <v/>
      </c>
      <c r="BZ33" s="125" t="str">
        <f t="shared" si="19"/>
        <v/>
      </c>
      <c r="CA33" s="125" t="str">
        <f t="shared" si="20"/>
        <v/>
      </c>
      <c r="CB33" s="127" t="str">
        <f t="shared" si="21"/>
        <v/>
      </c>
      <c r="CC33" s="125" t="str">
        <f t="shared" si="22"/>
        <v/>
      </c>
      <c r="CD33" s="125" t="str">
        <f t="shared" si="23"/>
        <v/>
      </c>
      <c r="CE33" s="127" t="str">
        <f t="shared" si="24"/>
        <v/>
      </c>
      <c r="CF33" s="125" t="str">
        <f t="shared" si="25"/>
        <v/>
      </c>
      <c r="CG33" s="125" t="str">
        <f t="shared" si="26"/>
        <v/>
      </c>
      <c r="CH33" s="127" t="str">
        <f t="shared" si="27"/>
        <v/>
      </c>
      <c r="CI33" s="125" t="str">
        <f t="shared" si="28"/>
        <v/>
      </c>
      <c r="CJ33" s="125" t="str">
        <f t="shared" si="29"/>
        <v/>
      </c>
      <c r="CK33" s="127" t="str">
        <f t="shared" si="30"/>
        <v/>
      </c>
      <c r="CL33" s="125" t="str">
        <f t="shared" si="31"/>
        <v/>
      </c>
      <c r="CM33" s="125" t="str">
        <f t="shared" si="32"/>
        <v/>
      </c>
      <c r="CN33" s="127" t="str">
        <f t="shared" si="33"/>
        <v/>
      </c>
      <c r="CO33" s="125" t="str">
        <f t="shared" si="34"/>
        <v/>
      </c>
      <c r="CP33" s="125" t="str">
        <f t="shared" si="35"/>
        <v/>
      </c>
      <c r="CQ33" s="227"/>
      <c r="CR33" s="227"/>
    </row>
    <row r="34" spans="1:96" s="228" customFormat="1" ht="45" customHeight="1">
      <c r="A34" s="226">
        <f>'MAKLUMAT MURID'!A38</f>
        <v>26</v>
      </c>
      <c r="B34" s="225" t="str">
        <f>IF(VLOOKUP(A34,'MAKLUMAT MURID'!$A$13:$I$52,9,FALSE)="Pendidikan Islam",VLOOKUP(A34,'MAKLUMAT MURID'!$A$13:$I$52,2,FALSE),"")</f>
        <v/>
      </c>
      <c r="C34" s="226" t="str">
        <f>IF(VLOOKUP(A34,'MAKLUMAT MURID'!$A$13:$I$52,9,FALSE)="Pendidikan Islam",VLOOKUP(A34,'MAKLUMAT MURID'!$A$13:$I$52,6,FALSE),"")</f>
        <v/>
      </c>
      <c r="D34" s="226" t="str">
        <f>IF(VLOOKUP(A34,'MAKLUMAT MURID'!$A$13:$I$52,9,FALSE)="Pendidikan Islam",VLOOKUP(A34,'MAKLUMAT MURID'!$A$13:$I$52,5,FALSE),"")</f>
        <v/>
      </c>
      <c r="E34" s="38"/>
      <c r="F34" s="121"/>
      <c r="G34" s="38"/>
      <c r="H34" s="121"/>
      <c r="I34" s="38"/>
      <c r="J34" s="121"/>
      <c r="K34" s="38"/>
      <c r="L34" s="121"/>
      <c r="M34" s="38"/>
      <c r="N34" s="121"/>
      <c r="O34" s="38"/>
      <c r="P34" s="121"/>
      <c r="Q34" s="38"/>
      <c r="R34" s="121"/>
      <c r="S34" s="38"/>
      <c r="T34" s="121"/>
      <c r="U34" s="38"/>
      <c r="V34" s="121"/>
      <c r="W34" s="38"/>
      <c r="X34" s="121"/>
      <c r="Y34" s="38"/>
      <c r="Z34" s="121"/>
      <c r="AA34" s="38"/>
      <c r="AB34" s="121"/>
      <c r="AC34" s="38"/>
      <c r="AD34" s="121"/>
      <c r="AE34" s="38"/>
      <c r="AF34" s="121"/>
      <c r="AG34" s="38"/>
      <c r="AH34" s="121"/>
      <c r="AI34" s="38"/>
      <c r="AJ34" s="121"/>
      <c r="AK34" s="38"/>
      <c r="AL34" s="121"/>
      <c r="AM34" s="38"/>
      <c r="AN34" s="121"/>
      <c r="AO34" s="38"/>
      <c r="AP34" s="121"/>
      <c r="AQ34" s="38"/>
      <c r="AR34" s="121"/>
      <c r="AS34" s="38"/>
      <c r="AT34" s="121"/>
      <c r="AU34" s="38"/>
      <c r="AV34" s="121"/>
      <c r="AW34" s="38"/>
      <c r="AX34" s="121"/>
      <c r="AY34" s="38"/>
      <c r="AZ34" s="121"/>
      <c r="BA34" s="38"/>
      <c r="BB34" s="121"/>
      <c r="BC34" s="38"/>
      <c r="BD34" s="121"/>
      <c r="BE34" s="127" t="str">
        <f t="shared" si="0"/>
        <v/>
      </c>
      <c r="BF34" s="125" t="str">
        <f t="shared" si="1"/>
        <v/>
      </c>
      <c r="BG34" s="125" t="str">
        <f t="shared" si="2"/>
        <v/>
      </c>
      <c r="BH34" s="127" t="str">
        <f t="shared" si="3"/>
        <v/>
      </c>
      <c r="BI34" s="125" t="str">
        <f t="shared" si="4"/>
        <v/>
      </c>
      <c r="BJ34" s="125" t="str">
        <f t="shared" si="5"/>
        <v/>
      </c>
      <c r="BK34" s="127" t="str">
        <f t="shared" si="6"/>
        <v/>
      </c>
      <c r="BL34" s="125" t="str">
        <f t="shared" si="7"/>
        <v/>
      </c>
      <c r="BM34" s="125" t="str">
        <f t="shared" si="8"/>
        <v/>
      </c>
      <c r="BN34" s="127" t="str">
        <f t="shared" si="9"/>
        <v/>
      </c>
      <c r="BO34" s="125" t="str">
        <f t="shared" si="10"/>
        <v/>
      </c>
      <c r="BP34" s="125" t="str">
        <f t="shared" si="11"/>
        <v/>
      </c>
      <c r="BQ34" s="127" t="str">
        <f t="shared" si="12"/>
        <v/>
      </c>
      <c r="BR34" s="125" t="str">
        <f t="shared" si="13"/>
        <v/>
      </c>
      <c r="BS34" s="125" t="str">
        <f t="shared" si="14"/>
        <v/>
      </c>
      <c r="BT34" s="127" t="str">
        <f t="shared" si="15"/>
        <v/>
      </c>
      <c r="BU34" s="125" t="str">
        <f t="shared" si="16"/>
        <v/>
      </c>
      <c r="BV34" s="125" t="str">
        <f t="shared" si="17"/>
        <v/>
      </c>
      <c r="BW34" s="227"/>
      <c r="BX34" s="227"/>
      <c r="BY34" s="127" t="str">
        <f t="shared" si="18"/>
        <v/>
      </c>
      <c r="BZ34" s="125" t="str">
        <f t="shared" si="19"/>
        <v/>
      </c>
      <c r="CA34" s="125" t="str">
        <f t="shared" si="20"/>
        <v/>
      </c>
      <c r="CB34" s="127" t="str">
        <f t="shared" si="21"/>
        <v/>
      </c>
      <c r="CC34" s="125" t="str">
        <f t="shared" si="22"/>
        <v/>
      </c>
      <c r="CD34" s="125" t="str">
        <f t="shared" si="23"/>
        <v/>
      </c>
      <c r="CE34" s="127" t="str">
        <f t="shared" si="24"/>
        <v/>
      </c>
      <c r="CF34" s="125" t="str">
        <f t="shared" si="25"/>
        <v/>
      </c>
      <c r="CG34" s="125" t="str">
        <f t="shared" si="26"/>
        <v/>
      </c>
      <c r="CH34" s="127" t="str">
        <f t="shared" si="27"/>
        <v/>
      </c>
      <c r="CI34" s="125" t="str">
        <f t="shared" si="28"/>
        <v/>
      </c>
      <c r="CJ34" s="125" t="str">
        <f t="shared" si="29"/>
        <v/>
      </c>
      <c r="CK34" s="127" t="str">
        <f t="shared" si="30"/>
        <v/>
      </c>
      <c r="CL34" s="125" t="str">
        <f t="shared" si="31"/>
        <v/>
      </c>
      <c r="CM34" s="125" t="str">
        <f t="shared" si="32"/>
        <v/>
      </c>
      <c r="CN34" s="127" t="str">
        <f t="shared" si="33"/>
        <v/>
      </c>
      <c r="CO34" s="125" t="str">
        <f t="shared" si="34"/>
        <v/>
      </c>
      <c r="CP34" s="125" t="str">
        <f t="shared" si="35"/>
        <v/>
      </c>
      <c r="CQ34" s="227"/>
      <c r="CR34" s="227"/>
    </row>
    <row r="35" spans="1:96" s="228" customFormat="1" ht="45" customHeight="1">
      <c r="A35" s="226">
        <f>'MAKLUMAT MURID'!A39</f>
        <v>27</v>
      </c>
      <c r="B35" s="225" t="str">
        <f>IF(VLOOKUP(A35,'MAKLUMAT MURID'!$A$13:$I$52,9,FALSE)="Pendidikan Islam",VLOOKUP(A35,'MAKLUMAT MURID'!$A$13:$I$52,2,FALSE),"")</f>
        <v/>
      </c>
      <c r="C35" s="226" t="str">
        <f>IF(VLOOKUP(A35,'MAKLUMAT MURID'!$A$13:$I$52,9,FALSE)="Pendidikan Islam",VLOOKUP(A35,'MAKLUMAT MURID'!$A$13:$I$52,6,FALSE),"")</f>
        <v/>
      </c>
      <c r="D35" s="226" t="str">
        <f>IF(VLOOKUP(A35,'MAKLUMAT MURID'!$A$13:$I$52,9,FALSE)="Pendidikan Islam",VLOOKUP(A35,'MAKLUMAT MURID'!$A$13:$I$52,5,FALSE),"")</f>
        <v/>
      </c>
      <c r="E35" s="38"/>
      <c r="F35" s="121"/>
      <c r="G35" s="38"/>
      <c r="H35" s="121"/>
      <c r="I35" s="38"/>
      <c r="J35" s="121"/>
      <c r="K35" s="38"/>
      <c r="L35" s="121"/>
      <c r="M35" s="38"/>
      <c r="N35" s="121"/>
      <c r="O35" s="38"/>
      <c r="P35" s="121"/>
      <c r="Q35" s="38"/>
      <c r="R35" s="121"/>
      <c r="S35" s="38"/>
      <c r="T35" s="121"/>
      <c r="U35" s="38"/>
      <c r="V35" s="121"/>
      <c r="W35" s="38"/>
      <c r="X35" s="121"/>
      <c r="Y35" s="38"/>
      <c r="Z35" s="121"/>
      <c r="AA35" s="38"/>
      <c r="AB35" s="121"/>
      <c r="AC35" s="38"/>
      <c r="AD35" s="121"/>
      <c r="AE35" s="38"/>
      <c r="AF35" s="121"/>
      <c r="AG35" s="38"/>
      <c r="AH35" s="121"/>
      <c r="AI35" s="38"/>
      <c r="AJ35" s="121"/>
      <c r="AK35" s="38"/>
      <c r="AL35" s="121"/>
      <c r="AM35" s="38"/>
      <c r="AN35" s="121"/>
      <c r="AO35" s="38"/>
      <c r="AP35" s="121"/>
      <c r="AQ35" s="38"/>
      <c r="AR35" s="121"/>
      <c r="AS35" s="38"/>
      <c r="AT35" s="121"/>
      <c r="AU35" s="38"/>
      <c r="AV35" s="121"/>
      <c r="AW35" s="38"/>
      <c r="AX35" s="121"/>
      <c r="AY35" s="38"/>
      <c r="AZ35" s="121"/>
      <c r="BA35" s="38"/>
      <c r="BB35" s="121"/>
      <c r="BC35" s="38"/>
      <c r="BD35" s="121"/>
      <c r="BE35" s="127" t="str">
        <f t="shared" si="0"/>
        <v/>
      </c>
      <c r="BF35" s="125" t="str">
        <f t="shared" si="1"/>
        <v/>
      </c>
      <c r="BG35" s="125" t="str">
        <f t="shared" si="2"/>
        <v/>
      </c>
      <c r="BH35" s="127" t="str">
        <f t="shared" si="3"/>
        <v/>
      </c>
      <c r="BI35" s="125" t="str">
        <f t="shared" si="4"/>
        <v/>
      </c>
      <c r="BJ35" s="125" t="str">
        <f t="shared" si="5"/>
        <v/>
      </c>
      <c r="BK35" s="127" t="str">
        <f t="shared" si="6"/>
        <v/>
      </c>
      <c r="BL35" s="125" t="str">
        <f t="shared" si="7"/>
        <v/>
      </c>
      <c r="BM35" s="125" t="str">
        <f t="shared" si="8"/>
        <v/>
      </c>
      <c r="BN35" s="127" t="str">
        <f t="shared" si="9"/>
        <v/>
      </c>
      <c r="BO35" s="125" t="str">
        <f t="shared" si="10"/>
        <v/>
      </c>
      <c r="BP35" s="125" t="str">
        <f t="shared" si="11"/>
        <v/>
      </c>
      <c r="BQ35" s="127" t="str">
        <f t="shared" si="12"/>
        <v/>
      </c>
      <c r="BR35" s="125" t="str">
        <f t="shared" si="13"/>
        <v/>
      </c>
      <c r="BS35" s="125" t="str">
        <f t="shared" si="14"/>
        <v/>
      </c>
      <c r="BT35" s="127" t="str">
        <f t="shared" si="15"/>
        <v/>
      </c>
      <c r="BU35" s="125" t="str">
        <f t="shared" si="16"/>
        <v/>
      </c>
      <c r="BV35" s="125" t="str">
        <f t="shared" si="17"/>
        <v/>
      </c>
      <c r="BW35" s="227"/>
      <c r="BX35" s="227"/>
      <c r="BY35" s="127" t="str">
        <f t="shared" si="18"/>
        <v/>
      </c>
      <c r="BZ35" s="125" t="str">
        <f t="shared" si="19"/>
        <v/>
      </c>
      <c r="CA35" s="125" t="str">
        <f t="shared" si="20"/>
        <v/>
      </c>
      <c r="CB35" s="127" t="str">
        <f t="shared" si="21"/>
        <v/>
      </c>
      <c r="CC35" s="125" t="str">
        <f t="shared" si="22"/>
        <v/>
      </c>
      <c r="CD35" s="125" t="str">
        <f t="shared" si="23"/>
        <v/>
      </c>
      <c r="CE35" s="127" t="str">
        <f t="shared" si="24"/>
        <v/>
      </c>
      <c r="CF35" s="125" t="str">
        <f t="shared" si="25"/>
        <v/>
      </c>
      <c r="CG35" s="125" t="str">
        <f t="shared" si="26"/>
        <v/>
      </c>
      <c r="CH35" s="127" t="str">
        <f t="shared" si="27"/>
        <v/>
      </c>
      <c r="CI35" s="125" t="str">
        <f t="shared" si="28"/>
        <v/>
      </c>
      <c r="CJ35" s="125" t="str">
        <f t="shared" si="29"/>
        <v/>
      </c>
      <c r="CK35" s="127" t="str">
        <f t="shared" si="30"/>
        <v/>
      </c>
      <c r="CL35" s="125" t="str">
        <f t="shared" si="31"/>
        <v/>
      </c>
      <c r="CM35" s="125" t="str">
        <f t="shared" si="32"/>
        <v/>
      </c>
      <c r="CN35" s="127" t="str">
        <f t="shared" si="33"/>
        <v/>
      </c>
      <c r="CO35" s="125" t="str">
        <f t="shared" si="34"/>
        <v/>
      </c>
      <c r="CP35" s="125" t="str">
        <f t="shared" si="35"/>
        <v/>
      </c>
      <c r="CQ35" s="227"/>
      <c r="CR35" s="227"/>
    </row>
    <row r="36" spans="1:96" s="228" customFormat="1" ht="45" customHeight="1">
      <c r="A36" s="226">
        <f>'MAKLUMAT MURID'!A40</f>
        <v>28</v>
      </c>
      <c r="B36" s="225" t="str">
        <f>IF(VLOOKUP(A36,'MAKLUMAT MURID'!$A$13:$I$52,9,FALSE)="Pendidikan Islam",VLOOKUP(A36,'MAKLUMAT MURID'!$A$13:$I$52,2,FALSE),"")</f>
        <v/>
      </c>
      <c r="C36" s="226" t="str">
        <f>IF(VLOOKUP(A36,'MAKLUMAT MURID'!$A$13:$I$52,9,FALSE)="Pendidikan Islam",VLOOKUP(A36,'MAKLUMAT MURID'!$A$13:$I$52,6,FALSE),"")</f>
        <v/>
      </c>
      <c r="D36" s="226" t="str">
        <f>IF(VLOOKUP(A36,'MAKLUMAT MURID'!$A$13:$I$52,9,FALSE)="Pendidikan Islam",VLOOKUP(A36,'MAKLUMAT MURID'!$A$13:$I$52,5,FALSE),"")</f>
        <v/>
      </c>
      <c r="E36" s="38"/>
      <c r="F36" s="121"/>
      <c r="G36" s="38"/>
      <c r="H36" s="121"/>
      <c r="I36" s="38"/>
      <c r="J36" s="121"/>
      <c r="K36" s="38"/>
      <c r="L36" s="121"/>
      <c r="M36" s="38"/>
      <c r="N36" s="121"/>
      <c r="O36" s="38"/>
      <c r="P36" s="121"/>
      <c r="Q36" s="38"/>
      <c r="R36" s="121"/>
      <c r="S36" s="38"/>
      <c r="T36" s="121"/>
      <c r="U36" s="38"/>
      <c r="V36" s="121"/>
      <c r="W36" s="38"/>
      <c r="X36" s="121"/>
      <c r="Y36" s="38"/>
      <c r="Z36" s="121"/>
      <c r="AA36" s="38"/>
      <c r="AB36" s="121"/>
      <c r="AC36" s="38"/>
      <c r="AD36" s="121"/>
      <c r="AE36" s="38"/>
      <c r="AF36" s="121"/>
      <c r="AG36" s="38"/>
      <c r="AH36" s="121"/>
      <c r="AI36" s="38"/>
      <c r="AJ36" s="121"/>
      <c r="AK36" s="38"/>
      <c r="AL36" s="121"/>
      <c r="AM36" s="38"/>
      <c r="AN36" s="121"/>
      <c r="AO36" s="38"/>
      <c r="AP36" s="121"/>
      <c r="AQ36" s="38"/>
      <c r="AR36" s="121"/>
      <c r="AS36" s="38"/>
      <c r="AT36" s="121"/>
      <c r="AU36" s="38"/>
      <c r="AV36" s="121"/>
      <c r="AW36" s="38"/>
      <c r="AX36" s="121"/>
      <c r="AY36" s="38"/>
      <c r="AZ36" s="121"/>
      <c r="BA36" s="38"/>
      <c r="BB36" s="121"/>
      <c r="BC36" s="38"/>
      <c r="BD36" s="121"/>
      <c r="BE36" s="127" t="str">
        <f t="shared" si="0"/>
        <v/>
      </c>
      <c r="BF36" s="125" t="str">
        <f t="shared" si="1"/>
        <v/>
      </c>
      <c r="BG36" s="125" t="str">
        <f t="shared" si="2"/>
        <v/>
      </c>
      <c r="BH36" s="127" t="str">
        <f t="shared" si="3"/>
        <v/>
      </c>
      <c r="BI36" s="125" t="str">
        <f t="shared" si="4"/>
        <v/>
      </c>
      <c r="BJ36" s="125" t="str">
        <f t="shared" si="5"/>
        <v/>
      </c>
      <c r="BK36" s="127" t="str">
        <f t="shared" si="6"/>
        <v/>
      </c>
      <c r="BL36" s="125" t="str">
        <f t="shared" si="7"/>
        <v/>
      </c>
      <c r="BM36" s="125" t="str">
        <f t="shared" si="8"/>
        <v/>
      </c>
      <c r="BN36" s="127" t="str">
        <f t="shared" si="9"/>
        <v/>
      </c>
      <c r="BO36" s="125" t="str">
        <f t="shared" si="10"/>
        <v/>
      </c>
      <c r="BP36" s="125" t="str">
        <f t="shared" si="11"/>
        <v/>
      </c>
      <c r="BQ36" s="127" t="str">
        <f t="shared" si="12"/>
        <v/>
      </c>
      <c r="BR36" s="125" t="str">
        <f t="shared" si="13"/>
        <v/>
      </c>
      <c r="BS36" s="125" t="str">
        <f t="shared" si="14"/>
        <v/>
      </c>
      <c r="BT36" s="127" t="str">
        <f t="shared" si="15"/>
        <v/>
      </c>
      <c r="BU36" s="125" t="str">
        <f t="shared" si="16"/>
        <v/>
      </c>
      <c r="BV36" s="125" t="str">
        <f t="shared" si="17"/>
        <v/>
      </c>
      <c r="BW36" s="227"/>
      <c r="BX36" s="227"/>
      <c r="BY36" s="127" t="str">
        <f t="shared" si="18"/>
        <v/>
      </c>
      <c r="BZ36" s="125" t="str">
        <f t="shared" si="19"/>
        <v/>
      </c>
      <c r="CA36" s="125" t="str">
        <f t="shared" si="20"/>
        <v/>
      </c>
      <c r="CB36" s="127" t="str">
        <f t="shared" si="21"/>
        <v/>
      </c>
      <c r="CC36" s="125" t="str">
        <f t="shared" si="22"/>
        <v/>
      </c>
      <c r="CD36" s="125" t="str">
        <f t="shared" si="23"/>
        <v/>
      </c>
      <c r="CE36" s="127" t="str">
        <f t="shared" si="24"/>
        <v/>
      </c>
      <c r="CF36" s="125" t="str">
        <f t="shared" si="25"/>
        <v/>
      </c>
      <c r="CG36" s="125" t="str">
        <f t="shared" si="26"/>
        <v/>
      </c>
      <c r="CH36" s="127" t="str">
        <f t="shared" si="27"/>
        <v/>
      </c>
      <c r="CI36" s="125" t="str">
        <f t="shared" si="28"/>
        <v/>
      </c>
      <c r="CJ36" s="125" t="str">
        <f t="shared" si="29"/>
        <v/>
      </c>
      <c r="CK36" s="127" t="str">
        <f t="shared" si="30"/>
        <v/>
      </c>
      <c r="CL36" s="125" t="str">
        <f t="shared" si="31"/>
        <v/>
      </c>
      <c r="CM36" s="125" t="str">
        <f t="shared" si="32"/>
        <v/>
      </c>
      <c r="CN36" s="127" t="str">
        <f t="shared" si="33"/>
        <v/>
      </c>
      <c r="CO36" s="125" t="str">
        <f t="shared" si="34"/>
        <v/>
      </c>
      <c r="CP36" s="125" t="str">
        <f t="shared" si="35"/>
        <v/>
      </c>
      <c r="CQ36" s="227"/>
      <c r="CR36" s="227"/>
    </row>
    <row r="37" spans="1:96" s="228" customFormat="1" ht="45" customHeight="1">
      <c r="A37" s="226">
        <f>'MAKLUMAT MURID'!A41</f>
        <v>29</v>
      </c>
      <c r="B37" s="225" t="str">
        <f>IF(VLOOKUP(A37,'MAKLUMAT MURID'!$A$13:$I$52,9,FALSE)="Pendidikan Islam",VLOOKUP(A37,'MAKLUMAT MURID'!$A$13:$I$52,2,FALSE),"")</f>
        <v/>
      </c>
      <c r="C37" s="226" t="str">
        <f>IF(VLOOKUP(A37,'MAKLUMAT MURID'!$A$13:$I$52,9,FALSE)="Pendidikan Islam",VLOOKUP(A37,'MAKLUMAT MURID'!$A$13:$I$52,6,FALSE),"")</f>
        <v/>
      </c>
      <c r="D37" s="226" t="str">
        <f>IF(VLOOKUP(A37,'MAKLUMAT MURID'!$A$13:$I$52,9,FALSE)="Pendidikan Islam",VLOOKUP(A37,'MAKLUMAT MURID'!$A$13:$I$52,5,FALSE),"")</f>
        <v/>
      </c>
      <c r="E37" s="38"/>
      <c r="F37" s="121"/>
      <c r="G37" s="38"/>
      <c r="H37" s="121"/>
      <c r="I37" s="38"/>
      <c r="J37" s="121"/>
      <c r="K37" s="38"/>
      <c r="L37" s="121"/>
      <c r="M37" s="38"/>
      <c r="N37" s="121"/>
      <c r="O37" s="38"/>
      <c r="P37" s="121"/>
      <c r="Q37" s="38"/>
      <c r="R37" s="121"/>
      <c r="S37" s="38"/>
      <c r="T37" s="121"/>
      <c r="U37" s="38"/>
      <c r="V37" s="121"/>
      <c r="W37" s="38"/>
      <c r="X37" s="121"/>
      <c r="Y37" s="38"/>
      <c r="Z37" s="121"/>
      <c r="AA37" s="38"/>
      <c r="AB37" s="121"/>
      <c r="AC37" s="38"/>
      <c r="AD37" s="121"/>
      <c r="AE37" s="38"/>
      <c r="AF37" s="121"/>
      <c r="AG37" s="38"/>
      <c r="AH37" s="121"/>
      <c r="AI37" s="38"/>
      <c r="AJ37" s="121"/>
      <c r="AK37" s="38"/>
      <c r="AL37" s="121"/>
      <c r="AM37" s="38"/>
      <c r="AN37" s="121"/>
      <c r="AO37" s="38"/>
      <c r="AP37" s="121"/>
      <c r="AQ37" s="38"/>
      <c r="AR37" s="121"/>
      <c r="AS37" s="38"/>
      <c r="AT37" s="121"/>
      <c r="AU37" s="38"/>
      <c r="AV37" s="121"/>
      <c r="AW37" s="38"/>
      <c r="AX37" s="121"/>
      <c r="AY37" s="38"/>
      <c r="AZ37" s="121"/>
      <c r="BA37" s="38"/>
      <c r="BB37" s="121"/>
      <c r="BC37" s="38"/>
      <c r="BD37" s="121"/>
      <c r="BE37" s="127" t="str">
        <f t="shared" si="0"/>
        <v/>
      </c>
      <c r="BF37" s="125" t="str">
        <f t="shared" si="1"/>
        <v/>
      </c>
      <c r="BG37" s="125" t="str">
        <f t="shared" si="2"/>
        <v/>
      </c>
      <c r="BH37" s="127" t="str">
        <f t="shared" si="3"/>
        <v/>
      </c>
      <c r="BI37" s="125" t="str">
        <f t="shared" si="4"/>
        <v/>
      </c>
      <c r="BJ37" s="125" t="str">
        <f t="shared" si="5"/>
        <v/>
      </c>
      <c r="BK37" s="127" t="str">
        <f t="shared" si="6"/>
        <v/>
      </c>
      <c r="BL37" s="125" t="str">
        <f t="shared" si="7"/>
        <v/>
      </c>
      <c r="BM37" s="125" t="str">
        <f t="shared" si="8"/>
        <v/>
      </c>
      <c r="BN37" s="127" t="str">
        <f t="shared" si="9"/>
        <v/>
      </c>
      <c r="BO37" s="125" t="str">
        <f t="shared" si="10"/>
        <v/>
      </c>
      <c r="BP37" s="125" t="str">
        <f t="shared" si="11"/>
        <v/>
      </c>
      <c r="BQ37" s="127" t="str">
        <f t="shared" si="12"/>
        <v/>
      </c>
      <c r="BR37" s="125" t="str">
        <f t="shared" si="13"/>
        <v/>
      </c>
      <c r="BS37" s="125" t="str">
        <f t="shared" si="14"/>
        <v/>
      </c>
      <c r="BT37" s="127" t="str">
        <f t="shared" si="15"/>
        <v/>
      </c>
      <c r="BU37" s="125" t="str">
        <f t="shared" si="16"/>
        <v/>
      </c>
      <c r="BV37" s="125" t="str">
        <f t="shared" si="17"/>
        <v/>
      </c>
      <c r="BW37" s="227"/>
      <c r="BX37" s="227"/>
      <c r="BY37" s="127" t="str">
        <f t="shared" si="18"/>
        <v/>
      </c>
      <c r="BZ37" s="125" t="str">
        <f t="shared" si="19"/>
        <v/>
      </c>
      <c r="CA37" s="125" t="str">
        <f t="shared" si="20"/>
        <v/>
      </c>
      <c r="CB37" s="127" t="str">
        <f t="shared" si="21"/>
        <v/>
      </c>
      <c r="CC37" s="125" t="str">
        <f t="shared" si="22"/>
        <v/>
      </c>
      <c r="CD37" s="125" t="str">
        <f t="shared" si="23"/>
        <v/>
      </c>
      <c r="CE37" s="127" t="str">
        <f t="shared" si="24"/>
        <v/>
      </c>
      <c r="CF37" s="125" t="str">
        <f t="shared" si="25"/>
        <v/>
      </c>
      <c r="CG37" s="125" t="str">
        <f t="shared" si="26"/>
        <v/>
      </c>
      <c r="CH37" s="127" t="str">
        <f t="shared" si="27"/>
        <v/>
      </c>
      <c r="CI37" s="125" t="str">
        <f t="shared" si="28"/>
        <v/>
      </c>
      <c r="CJ37" s="125" t="str">
        <f t="shared" si="29"/>
        <v/>
      </c>
      <c r="CK37" s="127" t="str">
        <f t="shared" si="30"/>
        <v/>
      </c>
      <c r="CL37" s="125" t="str">
        <f t="shared" si="31"/>
        <v/>
      </c>
      <c r="CM37" s="125" t="str">
        <f t="shared" si="32"/>
        <v/>
      </c>
      <c r="CN37" s="127" t="str">
        <f t="shared" si="33"/>
        <v/>
      </c>
      <c r="CO37" s="125" t="str">
        <f t="shared" si="34"/>
        <v/>
      </c>
      <c r="CP37" s="125" t="str">
        <f t="shared" si="35"/>
        <v/>
      </c>
      <c r="CQ37" s="227"/>
      <c r="CR37" s="227"/>
    </row>
    <row r="38" spans="1:96" s="228" customFormat="1" ht="45" customHeight="1">
      <c r="A38" s="226">
        <f>'MAKLUMAT MURID'!A42</f>
        <v>30</v>
      </c>
      <c r="B38" s="225" t="str">
        <f>IF(VLOOKUP(A38,'MAKLUMAT MURID'!$A$13:$I$52,9,FALSE)="Pendidikan Islam",VLOOKUP(A38,'MAKLUMAT MURID'!$A$13:$I$52,2,FALSE),"")</f>
        <v/>
      </c>
      <c r="C38" s="226" t="str">
        <f>IF(VLOOKUP(A38,'MAKLUMAT MURID'!$A$13:$I$52,9,FALSE)="Pendidikan Islam",VLOOKUP(A38,'MAKLUMAT MURID'!$A$13:$I$52,6,FALSE),"")</f>
        <v/>
      </c>
      <c r="D38" s="226" t="str">
        <f>IF(VLOOKUP(A38,'MAKLUMAT MURID'!$A$13:$I$52,9,FALSE)="Pendidikan Islam",VLOOKUP(A38,'MAKLUMAT MURID'!$A$13:$I$52,5,FALSE),"")</f>
        <v/>
      </c>
      <c r="E38" s="38"/>
      <c r="F38" s="121"/>
      <c r="G38" s="38"/>
      <c r="H38" s="121"/>
      <c r="I38" s="38"/>
      <c r="J38" s="121"/>
      <c r="K38" s="38"/>
      <c r="L38" s="121"/>
      <c r="M38" s="38"/>
      <c r="N38" s="121"/>
      <c r="O38" s="38"/>
      <c r="P38" s="121"/>
      <c r="Q38" s="38"/>
      <c r="R38" s="121"/>
      <c r="S38" s="38"/>
      <c r="T38" s="121"/>
      <c r="U38" s="38"/>
      <c r="V38" s="121"/>
      <c r="W38" s="38"/>
      <c r="X38" s="121"/>
      <c r="Y38" s="38"/>
      <c r="Z38" s="121"/>
      <c r="AA38" s="38"/>
      <c r="AB38" s="121"/>
      <c r="AC38" s="38"/>
      <c r="AD38" s="121"/>
      <c r="AE38" s="38"/>
      <c r="AF38" s="121"/>
      <c r="AG38" s="38"/>
      <c r="AH38" s="121"/>
      <c r="AI38" s="38"/>
      <c r="AJ38" s="121"/>
      <c r="AK38" s="38"/>
      <c r="AL38" s="121"/>
      <c r="AM38" s="38"/>
      <c r="AN38" s="121"/>
      <c r="AO38" s="38"/>
      <c r="AP38" s="121"/>
      <c r="AQ38" s="38"/>
      <c r="AR38" s="121"/>
      <c r="AS38" s="38"/>
      <c r="AT38" s="121"/>
      <c r="AU38" s="38"/>
      <c r="AV38" s="121"/>
      <c r="AW38" s="38"/>
      <c r="AX38" s="121"/>
      <c r="AY38" s="38"/>
      <c r="AZ38" s="121"/>
      <c r="BA38" s="38"/>
      <c r="BB38" s="121"/>
      <c r="BC38" s="38"/>
      <c r="BD38" s="121"/>
      <c r="BE38" s="127" t="str">
        <f t="shared" si="0"/>
        <v/>
      </c>
      <c r="BF38" s="125" t="str">
        <f t="shared" si="1"/>
        <v/>
      </c>
      <c r="BG38" s="125" t="str">
        <f t="shared" si="2"/>
        <v/>
      </c>
      <c r="BH38" s="127" t="str">
        <f t="shared" si="3"/>
        <v/>
      </c>
      <c r="BI38" s="125" t="str">
        <f t="shared" si="4"/>
        <v/>
      </c>
      <c r="BJ38" s="125" t="str">
        <f t="shared" si="5"/>
        <v/>
      </c>
      <c r="BK38" s="127" t="str">
        <f t="shared" si="6"/>
        <v/>
      </c>
      <c r="BL38" s="125" t="str">
        <f t="shared" si="7"/>
        <v/>
      </c>
      <c r="BM38" s="125" t="str">
        <f t="shared" si="8"/>
        <v/>
      </c>
      <c r="BN38" s="127" t="str">
        <f t="shared" si="9"/>
        <v/>
      </c>
      <c r="BO38" s="125" t="str">
        <f t="shared" si="10"/>
        <v/>
      </c>
      <c r="BP38" s="125" t="str">
        <f t="shared" si="11"/>
        <v/>
      </c>
      <c r="BQ38" s="127" t="str">
        <f t="shared" si="12"/>
        <v/>
      </c>
      <c r="BR38" s="125" t="str">
        <f t="shared" si="13"/>
        <v/>
      </c>
      <c r="BS38" s="125" t="str">
        <f t="shared" si="14"/>
        <v/>
      </c>
      <c r="BT38" s="127" t="str">
        <f t="shared" si="15"/>
        <v/>
      </c>
      <c r="BU38" s="125" t="str">
        <f t="shared" si="16"/>
        <v/>
      </c>
      <c r="BV38" s="125" t="str">
        <f t="shared" si="17"/>
        <v/>
      </c>
      <c r="BW38" s="227"/>
      <c r="BX38" s="227"/>
      <c r="BY38" s="127" t="str">
        <f t="shared" si="18"/>
        <v/>
      </c>
      <c r="BZ38" s="125" t="str">
        <f t="shared" si="19"/>
        <v/>
      </c>
      <c r="CA38" s="125" t="str">
        <f t="shared" si="20"/>
        <v/>
      </c>
      <c r="CB38" s="127" t="str">
        <f t="shared" si="21"/>
        <v/>
      </c>
      <c r="CC38" s="125" t="str">
        <f t="shared" si="22"/>
        <v/>
      </c>
      <c r="CD38" s="125" t="str">
        <f t="shared" si="23"/>
        <v/>
      </c>
      <c r="CE38" s="127" t="str">
        <f t="shared" si="24"/>
        <v/>
      </c>
      <c r="CF38" s="125" t="str">
        <f t="shared" si="25"/>
        <v/>
      </c>
      <c r="CG38" s="125" t="str">
        <f t="shared" si="26"/>
        <v/>
      </c>
      <c r="CH38" s="127" t="str">
        <f t="shared" si="27"/>
        <v/>
      </c>
      <c r="CI38" s="125" t="str">
        <f t="shared" si="28"/>
        <v/>
      </c>
      <c r="CJ38" s="125" t="str">
        <f t="shared" si="29"/>
        <v/>
      </c>
      <c r="CK38" s="127" t="str">
        <f t="shared" si="30"/>
        <v/>
      </c>
      <c r="CL38" s="125" t="str">
        <f t="shared" si="31"/>
        <v/>
      </c>
      <c r="CM38" s="125" t="str">
        <f t="shared" si="32"/>
        <v/>
      </c>
      <c r="CN38" s="127" t="str">
        <f t="shared" si="33"/>
        <v/>
      </c>
      <c r="CO38" s="125" t="str">
        <f t="shared" si="34"/>
        <v/>
      </c>
      <c r="CP38" s="125" t="str">
        <f t="shared" si="35"/>
        <v/>
      </c>
      <c r="CQ38" s="227"/>
      <c r="CR38" s="227"/>
    </row>
    <row r="39" spans="1:96" s="228" customFormat="1" ht="45" customHeight="1">
      <c r="A39" s="226">
        <f>'MAKLUMAT MURID'!A43</f>
        <v>31</v>
      </c>
      <c r="B39" s="225" t="str">
        <f>IF(VLOOKUP(A39,'MAKLUMAT MURID'!$A$13:$I$52,9,FALSE)="Pendidikan Islam",VLOOKUP(A39,'MAKLUMAT MURID'!$A$13:$I$52,2,FALSE),"")</f>
        <v/>
      </c>
      <c r="C39" s="226" t="str">
        <f>IF(VLOOKUP(A39,'MAKLUMAT MURID'!$A$13:$I$52,9,FALSE)="Pendidikan Islam",VLOOKUP(A39,'MAKLUMAT MURID'!$A$13:$I$52,6,FALSE),"")</f>
        <v/>
      </c>
      <c r="D39" s="226" t="str">
        <f>IF(VLOOKUP(A39,'MAKLUMAT MURID'!$A$13:$I$52,9,FALSE)="Pendidikan Islam",VLOOKUP(A39,'MAKLUMAT MURID'!$A$13:$I$52,5,FALSE),"")</f>
        <v/>
      </c>
      <c r="E39" s="38"/>
      <c r="F39" s="121"/>
      <c r="G39" s="38"/>
      <c r="H39" s="121"/>
      <c r="I39" s="38"/>
      <c r="J39" s="121"/>
      <c r="K39" s="38"/>
      <c r="L39" s="121"/>
      <c r="M39" s="38"/>
      <c r="N39" s="121"/>
      <c r="O39" s="38"/>
      <c r="P39" s="121"/>
      <c r="Q39" s="38"/>
      <c r="R39" s="121"/>
      <c r="S39" s="38"/>
      <c r="T39" s="121"/>
      <c r="U39" s="38"/>
      <c r="V39" s="121"/>
      <c r="W39" s="38"/>
      <c r="X39" s="121"/>
      <c r="Y39" s="38"/>
      <c r="Z39" s="121"/>
      <c r="AA39" s="38"/>
      <c r="AB39" s="121"/>
      <c r="AC39" s="38"/>
      <c r="AD39" s="121"/>
      <c r="AE39" s="38"/>
      <c r="AF39" s="121"/>
      <c r="AG39" s="38"/>
      <c r="AH39" s="121"/>
      <c r="AI39" s="38"/>
      <c r="AJ39" s="121"/>
      <c r="AK39" s="38"/>
      <c r="AL39" s="121"/>
      <c r="AM39" s="38"/>
      <c r="AN39" s="121"/>
      <c r="AO39" s="38"/>
      <c r="AP39" s="121"/>
      <c r="AQ39" s="38"/>
      <c r="AR39" s="121"/>
      <c r="AS39" s="38"/>
      <c r="AT39" s="121"/>
      <c r="AU39" s="38"/>
      <c r="AV39" s="121"/>
      <c r="AW39" s="38"/>
      <c r="AX39" s="121"/>
      <c r="AY39" s="38"/>
      <c r="AZ39" s="121"/>
      <c r="BA39" s="38"/>
      <c r="BB39" s="121"/>
      <c r="BC39" s="38"/>
      <c r="BD39" s="121"/>
      <c r="BE39" s="127" t="str">
        <f t="shared" si="0"/>
        <v/>
      </c>
      <c r="BF39" s="125" t="str">
        <f t="shared" ref="BF39:BF48" si="36">IF($C39=BF$7,IF(SUM(E39,I39,M39)=0,"",IF(AND(AVERAGE(E39,I39,M39)&gt;=1,AVERAGE(E39,I39,M39)&lt;=1.6),1,IF(AND(AVERAGE(E39,I39,M39)&gt;1.6,AVERAGE(E39,I39,M39)&lt;=2.6),2,IF(AND(AVERAGE(E39,I39,M39)&gt;2.6,AVERAGE(E39,I39,M39)&lt;=3),3)))),"")</f>
        <v/>
      </c>
      <c r="BG39" s="125" t="str">
        <f t="shared" ref="BG39:BG48" si="37">IF($C39=BG$7,IF(SUM(E39,I39,M39)=0,"",IF(AND(AVERAGE(E39,I39,M39)&gt;=1,AVERAGE(E39,I39,M39)&lt;=1.6),1,IF(AND(AVERAGE(E39,I39,M39)&gt;1.6,AVERAGE(E39,I39,M39)&lt;=2.6),2,IF(AND(AVERAGE(E39,I39,M39)&gt;2.6,AVERAGE(E39,I39,M39)&lt;=3),3)))),"")</f>
        <v/>
      </c>
      <c r="BH39" s="127" t="str">
        <f t="shared" si="3"/>
        <v/>
      </c>
      <c r="BI39" s="125" t="str">
        <f t="shared" si="4"/>
        <v/>
      </c>
      <c r="BJ39" s="125" t="str">
        <f t="shared" si="5"/>
        <v/>
      </c>
      <c r="BK39" s="127" t="str">
        <f t="shared" si="6"/>
        <v/>
      </c>
      <c r="BL39" s="125" t="str">
        <f t="shared" si="7"/>
        <v/>
      </c>
      <c r="BM39" s="125" t="str">
        <f t="shared" si="8"/>
        <v/>
      </c>
      <c r="BN39" s="127" t="str">
        <f t="shared" si="9"/>
        <v/>
      </c>
      <c r="BO39" s="125" t="str">
        <f t="shared" si="10"/>
        <v/>
      </c>
      <c r="BP39" s="125" t="str">
        <f t="shared" si="11"/>
        <v/>
      </c>
      <c r="BQ39" s="127" t="str">
        <f t="shared" si="12"/>
        <v/>
      </c>
      <c r="BR39" s="125" t="str">
        <f t="shared" si="13"/>
        <v/>
      </c>
      <c r="BS39" s="125" t="str">
        <f t="shared" si="14"/>
        <v/>
      </c>
      <c r="BT39" s="127" t="str">
        <f t="shared" si="15"/>
        <v/>
      </c>
      <c r="BU39" s="125" t="str">
        <f t="shared" si="16"/>
        <v/>
      </c>
      <c r="BV39" s="125" t="str">
        <f t="shared" si="17"/>
        <v/>
      </c>
      <c r="BW39" s="227"/>
      <c r="BX39" s="227"/>
      <c r="BY39" s="127" t="str">
        <f t="shared" si="18"/>
        <v/>
      </c>
      <c r="BZ39" s="125" t="str">
        <f t="shared" si="19"/>
        <v/>
      </c>
      <c r="CA39" s="125" t="str">
        <f t="shared" si="20"/>
        <v/>
      </c>
      <c r="CB39" s="127" t="str">
        <f t="shared" si="21"/>
        <v/>
      </c>
      <c r="CC39" s="125" t="str">
        <f t="shared" si="22"/>
        <v/>
      </c>
      <c r="CD39" s="125" t="str">
        <f t="shared" si="23"/>
        <v/>
      </c>
      <c r="CE39" s="127" t="str">
        <f t="shared" si="24"/>
        <v/>
      </c>
      <c r="CF39" s="125" t="str">
        <f t="shared" si="25"/>
        <v/>
      </c>
      <c r="CG39" s="125" t="str">
        <f t="shared" si="26"/>
        <v/>
      </c>
      <c r="CH39" s="127" t="str">
        <f t="shared" si="27"/>
        <v/>
      </c>
      <c r="CI39" s="125" t="str">
        <f t="shared" si="28"/>
        <v/>
      </c>
      <c r="CJ39" s="125" t="str">
        <f t="shared" si="29"/>
        <v/>
      </c>
      <c r="CK39" s="127" t="str">
        <f t="shared" si="30"/>
        <v/>
      </c>
      <c r="CL39" s="125" t="str">
        <f t="shared" si="31"/>
        <v/>
      </c>
      <c r="CM39" s="125" t="str">
        <f t="shared" si="32"/>
        <v/>
      </c>
      <c r="CN39" s="127" t="str">
        <f t="shared" si="33"/>
        <v/>
      </c>
      <c r="CO39" s="125" t="str">
        <f t="shared" si="34"/>
        <v/>
      </c>
      <c r="CP39" s="125" t="str">
        <f t="shared" si="35"/>
        <v/>
      </c>
      <c r="CQ39" s="227"/>
      <c r="CR39" s="227"/>
    </row>
    <row r="40" spans="1:96" s="228" customFormat="1" ht="45" customHeight="1">
      <c r="A40" s="226">
        <f>'MAKLUMAT MURID'!A44</f>
        <v>32</v>
      </c>
      <c r="B40" s="225" t="str">
        <f>IF(VLOOKUP(A40,'MAKLUMAT MURID'!$A$13:$I$52,9,FALSE)="Pendidikan Islam",VLOOKUP(A40,'MAKLUMAT MURID'!$A$13:$I$52,2,FALSE),"")</f>
        <v/>
      </c>
      <c r="C40" s="226" t="str">
        <f>IF(VLOOKUP(A40,'MAKLUMAT MURID'!$A$13:$I$52,9,FALSE)="Pendidikan Islam",VLOOKUP(A40,'MAKLUMAT MURID'!$A$13:$I$52,6,FALSE),"")</f>
        <v/>
      </c>
      <c r="D40" s="226" t="str">
        <f>IF(VLOOKUP(A40,'MAKLUMAT MURID'!$A$13:$I$52,9,FALSE)="Pendidikan Islam",VLOOKUP(A40,'MAKLUMAT MURID'!$A$13:$I$52,5,FALSE),"")</f>
        <v/>
      </c>
      <c r="E40" s="38"/>
      <c r="F40" s="121"/>
      <c r="G40" s="38"/>
      <c r="H40" s="121"/>
      <c r="I40" s="38"/>
      <c r="J40" s="121"/>
      <c r="K40" s="38"/>
      <c r="L40" s="121"/>
      <c r="M40" s="38"/>
      <c r="N40" s="121"/>
      <c r="O40" s="38"/>
      <c r="P40" s="121"/>
      <c r="Q40" s="38"/>
      <c r="R40" s="121"/>
      <c r="S40" s="38"/>
      <c r="T40" s="121"/>
      <c r="U40" s="38"/>
      <c r="V40" s="121"/>
      <c r="W40" s="38"/>
      <c r="X40" s="121"/>
      <c r="Y40" s="38"/>
      <c r="Z40" s="121"/>
      <c r="AA40" s="38"/>
      <c r="AB40" s="121"/>
      <c r="AC40" s="38"/>
      <c r="AD40" s="121"/>
      <c r="AE40" s="38"/>
      <c r="AF40" s="121"/>
      <c r="AG40" s="38"/>
      <c r="AH40" s="121"/>
      <c r="AI40" s="38"/>
      <c r="AJ40" s="121"/>
      <c r="AK40" s="38"/>
      <c r="AL40" s="121"/>
      <c r="AM40" s="38"/>
      <c r="AN40" s="121"/>
      <c r="AO40" s="38"/>
      <c r="AP40" s="121"/>
      <c r="AQ40" s="38"/>
      <c r="AR40" s="121"/>
      <c r="AS40" s="38"/>
      <c r="AT40" s="121"/>
      <c r="AU40" s="38"/>
      <c r="AV40" s="121"/>
      <c r="AW40" s="38"/>
      <c r="AX40" s="121"/>
      <c r="AY40" s="38"/>
      <c r="AZ40" s="121"/>
      <c r="BA40" s="38"/>
      <c r="BB40" s="121"/>
      <c r="BC40" s="38"/>
      <c r="BD40" s="121"/>
      <c r="BE40" s="127" t="str">
        <f t="shared" si="0"/>
        <v/>
      </c>
      <c r="BF40" s="125" t="str">
        <f t="shared" si="36"/>
        <v/>
      </c>
      <c r="BG40" s="125" t="str">
        <f t="shared" si="37"/>
        <v/>
      </c>
      <c r="BH40" s="127" t="str">
        <f t="shared" si="3"/>
        <v/>
      </c>
      <c r="BI40" s="125" t="str">
        <f t="shared" si="4"/>
        <v/>
      </c>
      <c r="BJ40" s="125" t="str">
        <f t="shared" si="5"/>
        <v/>
      </c>
      <c r="BK40" s="127" t="str">
        <f t="shared" si="6"/>
        <v/>
      </c>
      <c r="BL40" s="125" t="str">
        <f t="shared" si="7"/>
        <v/>
      </c>
      <c r="BM40" s="125" t="str">
        <f t="shared" si="8"/>
        <v/>
      </c>
      <c r="BN40" s="127" t="str">
        <f t="shared" si="9"/>
        <v/>
      </c>
      <c r="BO40" s="125" t="str">
        <f t="shared" si="10"/>
        <v/>
      </c>
      <c r="BP40" s="125" t="str">
        <f t="shared" si="11"/>
        <v/>
      </c>
      <c r="BQ40" s="127" t="str">
        <f t="shared" si="12"/>
        <v/>
      </c>
      <c r="BR40" s="125" t="str">
        <f t="shared" si="13"/>
        <v/>
      </c>
      <c r="BS40" s="125" t="str">
        <f t="shared" si="14"/>
        <v/>
      </c>
      <c r="BT40" s="127" t="str">
        <f t="shared" si="15"/>
        <v/>
      </c>
      <c r="BU40" s="125" t="str">
        <f t="shared" si="16"/>
        <v/>
      </c>
      <c r="BV40" s="125" t="str">
        <f t="shared" si="17"/>
        <v/>
      </c>
      <c r="BW40" s="227"/>
      <c r="BX40" s="227"/>
      <c r="BY40" s="127" t="str">
        <f t="shared" si="18"/>
        <v/>
      </c>
      <c r="BZ40" s="125" t="str">
        <f t="shared" si="19"/>
        <v/>
      </c>
      <c r="CA40" s="125" t="str">
        <f t="shared" si="20"/>
        <v/>
      </c>
      <c r="CB40" s="127" t="str">
        <f t="shared" si="21"/>
        <v/>
      </c>
      <c r="CC40" s="125" t="str">
        <f t="shared" si="22"/>
        <v/>
      </c>
      <c r="CD40" s="125" t="str">
        <f t="shared" si="23"/>
        <v/>
      </c>
      <c r="CE40" s="127" t="str">
        <f t="shared" si="24"/>
        <v/>
      </c>
      <c r="CF40" s="125" t="str">
        <f t="shared" si="25"/>
        <v/>
      </c>
      <c r="CG40" s="125" t="str">
        <f t="shared" si="26"/>
        <v/>
      </c>
      <c r="CH40" s="127" t="str">
        <f t="shared" si="27"/>
        <v/>
      </c>
      <c r="CI40" s="125" t="str">
        <f t="shared" si="28"/>
        <v/>
      </c>
      <c r="CJ40" s="125" t="str">
        <f t="shared" si="29"/>
        <v/>
      </c>
      <c r="CK40" s="127" t="str">
        <f t="shared" si="30"/>
        <v/>
      </c>
      <c r="CL40" s="125" t="str">
        <f t="shared" si="31"/>
        <v/>
      </c>
      <c r="CM40" s="125" t="str">
        <f t="shared" si="32"/>
        <v/>
      </c>
      <c r="CN40" s="127" t="str">
        <f t="shared" si="33"/>
        <v/>
      </c>
      <c r="CO40" s="125" t="str">
        <f t="shared" si="34"/>
        <v/>
      </c>
      <c r="CP40" s="125" t="str">
        <f t="shared" si="35"/>
        <v/>
      </c>
      <c r="CQ40" s="227"/>
      <c r="CR40" s="227"/>
    </row>
    <row r="41" spans="1:96" s="228" customFormat="1" ht="45" customHeight="1">
      <c r="A41" s="226">
        <f>'MAKLUMAT MURID'!A45</f>
        <v>33</v>
      </c>
      <c r="B41" s="225" t="str">
        <f>IF(VLOOKUP(A41,'MAKLUMAT MURID'!$A$13:$I$52,9,FALSE)="Pendidikan Islam",VLOOKUP(A41,'MAKLUMAT MURID'!$A$13:$I$52,2,FALSE),"")</f>
        <v/>
      </c>
      <c r="C41" s="226" t="str">
        <f>IF(VLOOKUP(A41,'MAKLUMAT MURID'!$A$13:$I$52,9,FALSE)="Pendidikan Islam",VLOOKUP(A41,'MAKLUMAT MURID'!$A$13:$I$52,6,FALSE),"")</f>
        <v/>
      </c>
      <c r="D41" s="226" t="str">
        <f>IF(VLOOKUP(A41,'MAKLUMAT MURID'!$A$13:$I$52,9,FALSE)="Pendidikan Islam",VLOOKUP(A41,'MAKLUMAT MURID'!$A$13:$I$52,5,FALSE),"")</f>
        <v/>
      </c>
      <c r="E41" s="38"/>
      <c r="F41" s="121"/>
      <c r="G41" s="38"/>
      <c r="H41" s="121"/>
      <c r="I41" s="38"/>
      <c r="J41" s="121"/>
      <c r="K41" s="38"/>
      <c r="L41" s="121"/>
      <c r="M41" s="38"/>
      <c r="N41" s="121"/>
      <c r="O41" s="38"/>
      <c r="P41" s="121"/>
      <c r="Q41" s="38"/>
      <c r="R41" s="121"/>
      <c r="S41" s="38"/>
      <c r="T41" s="121"/>
      <c r="U41" s="38"/>
      <c r="V41" s="121"/>
      <c r="W41" s="38"/>
      <c r="X41" s="121"/>
      <c r="Y41" s="38"/>
      <c r="Z41" s="121"/>
      <c r="AA41" s="38"/>
      <c r="AB41" s="121"/>
      <c r="AC41" s="38"/>
      <c r="AD41" s="121"/>
      <c r="AE41" s="38"/>
      <c r="AF41" s="121"/>
      <c r="AG41" s="38"/>
      <c r="AH41" s="121"/>
      <c r="AI41" s="38"/>
      <c r="AJ41" s="121"/>
      <c r="AK41" s="38"/>
      <c r="AL41" s="121"/>
      <c r="AM41" s="38"/>
      <c r="AN41" s="121"/>
      <c r="AO41" s="38"/>
      <c r="AP41" s="121"/>
      <c r="AQ41" s="38"/>
      <c r="AR41" s="121"/>
      <c r="AS41" s="38"/>
      <c r="AT41" s="121"/>
      <c r="AU41" s="38"/>
      <c r="AV41" s="121"/>
      <c r="AW41" s="38"/>
      <c r="AX41" s="121"/>
      <c r="AY41" s="38"/>
      <c r="AZ41" s="121"/>
      <c r="BA41" s="38"/>
      <c r="BB41" s="121"/>
      <c r="BC41" s="38"/>
      <c r="BD41" s="121"/>
      <c r="BE41" s="127" t="str">
        <f t="shared" si="0"/>
        <v/>
      </c>
      <c r="BF41" s="125" t="str">
        <f t="shared" si="36"/>
        <v/>
      </c>
      <c r="BG41" s="125" t="str">
        <f t="shared" si="37"/>
        <v/>
      </c>
      <c r="BH41" s="127" t="str">
        <f t="shared" si="3"/>
        <v/>
      </c>
      <c r="BI41" s="125" t="str">
        <f t="shared" si="4"/>
        <v/>
      </c>
      <c r="BJ41" s="125" t="str">
        <f t="shared" si="5"/>
        <v/>
      </c>
      <c r="BK41" s="127" t="str">
        <f t="shared" si="6"/>
        <v/>
      </c>
      <c r="BL41" s="125" t="str">
        <f t="shared" si="7"/>
        <v/>
      </c>
      <c r="BM41" s="125" t="str">
        <f t="shared" si="8"/>
        <v/>
      </c>
      <c r="BN41" s="127" t="str">
        <f t="shared" si="9"/>
        <v/>
      </c>
      <c r="BO41" s="125" t="str">
        <f t="shared" si="10"/>
        <v/>
      </c>
      <c r="BP41" s="125" t="str">
        <f t="shared" si="11"/>
        <v/>
      </c>
      <c r="BQ41" s="127" t="str">
        <f t="shared" si="12"/>
        <v/>
      </c>
      <c r="BR41" s="125" t="str">
        <f t="shared" si="13"/>
        <v/>
      </c>
      <c r="BS41" s="125" t="str">
        <f t="shared" si="14"/>
        <v/>
      </c>
      <c r="BT41" s="127" t="str">
        <f t="shared" si="15"/>
        <v/>
      </c>
      <c r="BU41" s="125" t="str">
        <f t="shared" si="16"/>
        <v/>
      </c>
      <c r="BV41" s="125" t="str">
        <f t="shared" si="17"/>
        <v/>
      </c>
      <c r="BW41" s="227"/>
      <c r="BX41" s="227"/>
      <c r="BY41" s="127" t="str">
        <f t="shared" si="18"/>
        <v/>
      </c>
      <c r="BZ41" s="125" t="str">
        <f t="shared" si="19"/>
        <v/>
      </c>
      <c r="CA41" s="125" t="str">
        <f t="shared" si="20"/>
        <v/>
      </c>
      <c r="CB41" s="127" t="str">
        <f t="shared" si="21"/>
        <v/>
      </c>
      <c r="CC41" s="125" t="str">
        <f t="shared" si="22"/>
        <v/>
      </c>
      <c r="CD41" s="125" t="str">
        <f t="shared" si="23"/>
        <v/>
      </c>
      <c r="CE41" s="127" t="str">
        <f t="shared" si="24"/>
        <v/>
      </c>
      <c r="CF41" s="125" t="str">
        <f t="shared" si="25"/>
        <v/>
      </c>
      <c r="CG41" s="125" t="str">
        <f t="shared" si="26"/>
        <v/>
      </c>
      <c r="CH41" s="127" t="str">
        <f t="shared" si="27"/>
        <v/>
      </c>
      <c r="CI41" s="125" t="str">
        <f t="shared" si="28"/>
        <v/>
      </c>
      <c r="CJ41" s="125" t="str">
        <f t="shared" si="29"/>
        <v/>
      </c>
      <c r="CK41" s="127" t="str">
        <f t="shared" si="30"/>
        <v/>
      </c>
      <c r="CL41" s="125" t="str">
        <f t="shared" si="31"/>
        <v/>
      </c>
      <c r="CM41" s="125" t="str">
        <f t="shared" si="32"/>
        <v/>
      </c>
      <c r="CN41" s="127" t="str">
        <f t="shared" si="33"/>
        <v/>
      </c>
      <c r="CO41" s="125" t="str">
        <f t="shared" si="34"/>
        <v/>
      </c>
      <c r="CP41" s="125" t="str">
        <f t="shared" si="35"/>
        <v/>
      </c>
      <c r="CQ41" s="227"/>
      <c r="CR41" s="227"/>
    </row>
    <row r="42" spans="1:96" s="228" customFormat="1" ht="45" customHeight="1">
      <c r="A42" s="226">
        <f>'MAKLUMAT MURID'!A46</f>
        <v>34</v>
      </c>
      <c r="B42" s="225" t="str">
        <f>IF(VLOOKUP(A42,'MAKLUMAT MURID'!$A$13:$I$52,9,FALSE)="Pendidikan Islam",VLOOKUP(A42,'MAKLUMAT MURID'!$A$13:$I$52,2,FALSE),"")</f>
        <v/>
      </c>
      <c r="C42" s="226" t="str">
        <f>IF(VLOOKUP(A42,'MAKLUMAT MURID'!$A$13:$I$52,9,FALSE)="Pendidikan Islam",VLOOKUP(A42,'MAKLUMAT MURID'!$A$13:$I$52,6,FALSE),"")</f>
        <v/>
      </c>
      <c r="D42" s="226" t="str">
        <f>IF(VLOOKUP(A42,'MAKLUMAT MURID'!$A$13:$I$52,9,FALSE)="Pendidikan Islam",VLOOKUP(A42,'MAKLUMAT MURID'!$A$13:$I$52,5,FALSE),"")</f>
        <v/>
      </c>
      <c r="E42" s="38"/>
      <c r="F42" s="121"/>
      <c r="G42" s="38"/>
      <c r="H42" s="121"/>
      <c r="I42" s="38"/>
      <c r="J42" s="121"/>
      <c r="K42" s="38"/>
      <c r="L42" s="121"/>
      <c r="M42" s="38"/>
      <c r="N42" s="121"/>
      <c r="O42" s="38"/>
      <c r="P42" s="121"/>
      <c r="Q42" s="38"/>
      <c r="R42" s="121"/>
      <c r="S42" s="38"/>
      <c r="T42" s="121"/>
      <c r="U42" s="38"/>
      <c r="V42" s="121"/>
      <c r="W42" s="38"/>
      <c r="X42" s="121"/>
      <c r="Y42" s="38"/>
      <c r="Z42" s="121"/>
      <c r="AA42" s="38"/>
      <c r="AB42" s="121"/>
      <c r="AC42" s="38"/>
      <c r="AD42" s="121"/>
      <c r="AE42" s="38"/>
      <c r="AF42" s="121"/>
      <c r="AG42" s="38"/>
      <c r="AH42" s="121"/>
      <c r="AI42" s="38"/>
      <c r="AJ42" s="121"/>
      <c r="AK42" s="38"/>
      <c r="AL42" s="121"/>
      <c r="AM42" s="38"/>
      <c r="AN42" s="121"/>
      <c r="AO42" s="38"/>
      <c r="AP42" s="121"/>
      <c r="AQ42" s="38"/>
      <c r="AR42" s="121"/>
      <c r="AS42" s="38"/>
      <c r="AT42" s="121"/>
      <c r="AU42" s="38"/>
      <c r="AV42" s="121"/>
      <c r="AW42" s="38"/>
      <c r="AX42" s="121"/>
      <c r="AY42" s="38"/>
      <c r="AZ42" s="121"/>
      <c r="BA42" s="38"/>
      <c r="BB42" s="121"/>
      <c r="BC42" s="38"/>
      <c r="BD42" s="121"/>
      <c r="BE42" s="127" t="str">
        <f t="shared" si="0"/>
        <v/>
      </c>
      <c r="BF42" s="125" t="str">
        <f t="shared" si="36"/>
        <v/>
      </c>
      <c r="BG42" s="125" t="str">
        <f t="shared" si="37"/>
        <v/>
      </c>
      <c r="BH42" s="127" t="str">
        <f t="shared" si="3"/>
        <v/>
      </c>
      <c r="BI42" s="125" t="str">
        <f t="shared" si="4"/>
        <v/>
      </c>
      <c r="BJ42" s="125" t="str">
        <f t="shared" si="5"/>
        <v/>
      </c>
      <c r="BK42" s="127" t="str">
        <f t="shared" si="6"/>
        <v/>
      </c>
      <c r="BL42" s="125" t="str">
        <f t="shared" si="7"/>
        <v/>
      </c>
      <c r="BM42" s="125" t="str">
        <f t="shared" si="8"/>
        <v/>
      </c>
      <c r="BN42" s="127" t="str">
        <f t="shared" si="9"/>
        <v/>
      </c>
      <c r="BO42" s="125" t="str">
        <f t="shared" si="10"/>
        <v/>
      </c>
      <c r="BP42" s="125" t="str">
        <f t="shared" si="11"/>
        <v/>
      </c>
      <c r="BQ42" s="127" t="str">
        <f t="shared" si="12"/>
        <v/>
      </c>
      <c r="BR42" s="125" t="str">
        <f t="shared" si="13"/>
        <v/>
      </c>
      <c r="BS42" s="125" t="str">
        <f t="shared" si="14"/>
        <v/>
      </c>
      <c r="BT42" s="127" t="str">
        <f t="shared" si="15"/>
        <v/>
      </c>
      <c r="BU42" s="125" t="str">
        <f t="shared" si="16"/>
        <v/>
      </c>
      <c r="BV42" s="125" t="str">
        <f t="shared" si="17"/>
        <v/>
      </c>
      <c r="BW42" s="227"/>
      <c r="BX42" s="227"/>
      <c r="BY42" s="127" t="str">
        <f t="shared" si="18"/>
        <v/>
      </c>
      <c r="BZ42" s="125" t="str">
        <f t="shared" si="19"/>
        <v/>
      </c>
      <c r="CA42" s="125" t="str">
        <f t="shared" si="20"/>
        <v/>
      </c>
      <c r="CB42" s="127" t="str">
        <f t="shared" si="21"/>
        <v/>
      </c>
      <c r="CC42" s="125" t="str">
        <f t="shared" si="22"/>
        <v/>
      </c>
      <c r="CD42" s="125" t="str">
        <f t="shared" si="23"/>
        <v/>
      </c>
      <c r="CE42" s="127" t="str">
        <f t="shared" si="24"/>
        <v/>
      </c>
      <c r="CF42" s="125" t="str">
        <f t="shared" si="25"/>
        <v/>
      </c>
      <c r="CG42" s="125" t="str">
        <f t="shared" si="26"/>
        <v/>
      </c>
      <c r="CH42" s="127" t="str">
        <f t="shared" si="27"/>
        <v/>
      </c>
      <c r="CI42" s="125" t="str">
        <f t="shared" si="28"/>
        <v/>
      </c>
      <c r="CJ42" s="125" t="str">
        <f t="shared" si="29"/>
        <v/>
      </c>
      <c r="CK42" s="127" t="str">
        <f t="shared" si="30"/>
        <v/>
      </c>
      <c r="CL42" s="125" t="str">
        <f t="shared" si="31"/>
        <v/>
      </c>
      <c r="CM42" s="125" t="str">
        <f t="shared" si="32"/>
        <v/>
      </c>
      <c r="CN42" s="127" t="str">
        <f t="shared" si="33"/>
        <v/>
      </c>
      <c r="CO42" s="125" t="str">
        <f t="shared" si="34"/>
        <v/>
      </c>
      <c r="CP42" s="125" t="str">
        <f t="shared" si="35"/>
        <v/>
      </c>
      <c r="CQ42" s="227"/>
      <c r="CR42" s="227"/>
    </row>
    <row r="43" spans="1:96" s="228" customFormat="1" ht="45" customHeight="1">
      <c r="A43" s="226">
        <f>'MAKLUMAT MURID'!A47</f>
        <v>35</v>
      </c>
      <c r="B43" s="225" t="str">
        <f>IF(VLOOKUP(A43,'MAKLUMAT MURID'!$A$13:$I$52,9,FALSE)="Pendidikan Islam",VLOOKUP(A43,'MAKLUMAT MURID'!$A$13:$I$52,2,FALSE),"")</f>
        <v/>
      </c>
      <c r="C43" s="226" t="str">
        <f>IF(VLOOKUP(A43,'MAKLUMAT MURID'!$A$13:$I$52,9,FALSE)="Pendidikan Islam",VLOOKUP(A43,'MAKLUMAT MURID'!$A$13:$I$52,6,FALSE),"")</f>
        <v/>
      </c>
      <c r="D43" s="226" t="str">
        <f>IF(VLOOKUP(A43,'MAKLUMAT MURID'!$A$13:$I$52,9,FALSE)="Pendidikan Islam",VLOOKUP(A43,'MAKLUMAT MURID'!$A$13:$I$52,5,FALSE),"")</f>
        <v/>
      </c>
      <c r="E43" s="38"/>
      <c r="F43" s="121"/>
      <c r="G43" s="38"/>
      <c r="H43" s="121"/>
      <c r="I43" s="38"/>
      <c r="J43" s="121"/>
      <c r="K43" s="38"/>
      <c r="L43" s="121"/>
      <c r="M43" s="38"/>
      <c r="N43" s="121"/>
      <c r="O43" s="38"/>
      <c r="P43" s="121"/>
      <c r="Q43" s="38"/>
      <c r="R43" s="121"/>
      <c r="S43" s="38"/>
      <c r="T43" s="121"/>
      <c r="U43" s="38"/>
      <c r="V43" s="121"/>
      <c r="W43" s="38"/>
      <c r="X43" s="121"/>
      <c r="Y43" s="38"/>
      <c r="Z43" s="121"/>
      <c r="AA43" s="38"/>
      <c r="AB43" s="121"/>
      <c r="AC43" s="38"/>
      <c r="AD43" s="121"/>
      <c r="AE43" s="38"/>
      <c r="AF43" s="121"/>
      <c r="AG43" s="38"/>
      <c r="AH43" s="121"/>
      <c r="AI43" s="38"/>
      <c r="AJ43" s="121"/>
      <c r="AK43" s="38"/>
      <c r="AL43" s="121"/>
      <c r="AM43" s="38"/>
      <c r="AN43" s="121"/>
      <c r="AO43" s="38"/>
      <c r="AP43" s="121"/>
      <c r="AQ43" s="38"/>
      <c r="AR43" s="121"/>
      <c r="AS43" s="38"/>
      <c r="AT43" s="121"/>
      <c r="AU43" s="38"/>
      <c r="AV43" s="121"/>
      <c r="AW43" s="38"/>
      <c r="AX43" s="121"/>
      <c r="AY43" s="38"/>
      <c r="AZ43" s="121"/>
      <c r="BA43" s="38"/>
      <c r="BB43" s="121"/>
      <c r="BC43" s="38"/>
      <c r="BD43" s="121"/>
      <c r="BE43" s="127" t="str">
        <f t="shared" si="0"/>
        <v/>
      </c>
      <c r="BF43" s="125" t="str">
        <f t="shared" si="36"/>
        <v/>
      </c>
      <c r="BG43" s="125" t="str">
        <f t="shared" si="37"/>
        <v/>
      </c>
      <c r="BH43" s="127" t="str">
        <f t="shared" si="3"/>
        <v/>
      </c>
      <c r="BI43" s="125" t="str">
        <f t="shared" si="4"/>
        <v/>
      </c>
      <c r="BJ43" s="125" t="str">
        <f t="shared" si="5"/>
        <v/>
      </c>
      <c r="BK43" s="127" t="str">
        <f t="shared" si="6"/>
        <v/>
      </c>
      <c r="BL43" s="125" t="str">
        <f t="shared" si="7"/>
        <v/>
      </c>
      <c r="BM43" s="125" t="str">
        <f t="shared" si="8"/>
        <v/>
      </c>
      <c r="BN43" s="127" t="str">
        <f t="shared" si="9"/>
        <v/>
      </c>
      <c r="BO43" s="125" t="str">
        <f t="shared" si="10"/>
        <v/>
      </c>
      <c r="BP43" s="125" t="str">
        <f t="shared" si="11"/>
        <v/>
      </c>
      <c r="BQ43" s="127" t="str">
        <f t="shared" si="12"/>
        <v/>
      </c>
      <c r="BR43" s="125" t="str">
        <f t="shared" si="13"/>
        <v/>
      </c>
      <c r="BS43" s="125" t="str">
        <f t="shared" si="14"/>
        <v/>
      </c>
      <c r="BT43" s="127" t="str">
        <f t="shared" si="15"/>
        <v/>
      </c>
      <c r="BU43" s="125" t="str">
        <f t="shared" si="16"/>
        <v/>
      </c>
      <c r="BV43" s="125" t="str">
        <f t="shared" si="17"/>
        <v/>
      </c>
      <c r="BW43" s="227"/>
      <c r="BX43" s="227"/>
      <c r="BY43" s="127" t="str">
        <f t="shared" si="18"/>
        <v/>
      </c>
      <c r="BZ43" s="125" t="str">
        <f t="shared" si="19"/>
        <v/>
      </c>
      <c r="CA43" s="125" t="str">
        <f t="shared" si="20"/>
        <v/>
      </c>
      <c r="CB43" s="127" t="str">
        <f t="shared" si="21"/>
        <v/>
      </c>
      <c r="CC43" s="125" t="str">
        <f t="shared" si="22"/>
        <v/>
      </c>
      <c r="CD43" s="125" t="str">
        <f t="shared" si="23"/>
        <v/>
      </c>
      <c r="CE43" s="127" t="str">
        <f t="shared" si="24"/>
        <v/>
      </c>
      <c r="CF43" s="125" t="str">
        <f t="shared" si="25"/>
        <v/>
      </c>
      <c r="CG43" s="125" t="str">
        <f t="shared" si="26"/>
        <v/>
      </c>
      <c r="CH43" s="127" t="str">
        <f t="shared" si="27"/>
        <v/>
      </c>
      <c r="CI43" s="125" t="str">
        <f t="shared" si="28"/>
        <v/>
      </c>
      <c r="CJ43" s="125" t="str">
        <f t="shared" si="29"/>
        <v/>
      </c>
      <c r="CK43" s="127" t="str">
        <f t="shared" si="30"/>
        <v/>
      </c>
      <c r="CL43" s="125" t="str">
        <f t="shared" si="31"/>
        <v/>
      </c>
      <c r="CM43" s="125" t="str">
        <f t="shared" si="32"/>
        <v/>
      </c>
      <c r="CN43" s="127" t="str">
        <f t="shared" si="33"/>
        <v/>
      </c>
      <c r="CO43" s="125" t="str">
        <f t="shared" si="34"/>
        <v/>
      </c>
      <c r="CP43" s="125" t="str">
        <f t="shared" si="35"/>
        <v/>
      </c>
      <c r="CQ43" s="227"/>
      <c r="CR43" s="227"/>
    </row>
    <row r="44" spans="1:96" s="228" customFormat="1" ht="45" customHeight="1">
      <c r="A44" s="226">
        <f>'MAKLUMAT MURID'!A48</f>
        <v>36</v>
      </c>
      <c r="B44" s="225" t="str">
        <f>IF(VLOOKUP(A44,'MAKLUMAT MURID'!$A$13:$I$52,9,FALSE)="Pendidikan Islam",VLOOKUP(A44,'MAKLUMAT MURID'!$A$13:$I$52,2,FALSE),"")</f>
        <v/>
      </c>
      <c r="C44" s="226" t="str">
        <f>IF(VLOOKUP(A44,'MAKLUMAT MURID'!$A$13:$I$52,9,FALSE)="Pendidikan Islam",VLOOKUP(A44,'MAKLUMAT MURID'!$A$13:$I$52,6,FALSE),"")</f>
        <v/>
      </c>
      <c r="D44" s="226" t="str">
        <f>IF(VLOOKUP(A44,'MAKLUMAT MURID'!$A$13:$I$52,9,FALSE)="Pendidikan Islam",VLOOKUP(A44,'MAKLUMAT MURID'!$A$13:$I$52,5,FALSE),"")</f>
        <v/>
      </c>
      <c r="E44" s="38"/>
      <c r="F44" s="121"/>
      <c r="G44" s="38"/>
      <c r="H44" s="121"/>
      <c r="I44" s="38"/>
      <c r="J44" s="121"/>
      <c r="K44" s="38"/>
      <c r="L44" s="121"/>
      <c r="M44" s="38"/>
      <c r="N44" s="121"/>
      <c r="O44" s="38"/>
      <c r="P44" s="121"/>
      <c r="Q44" s="38"/>
      <c r="R44" s="121"/>
      <c r="S44" s="38"/>
      <c r="T44" s="121"/>
      <c r="U44" s="38"/>
      <c r="V44" s="121"/>
      <c r="W44" s="38"/>
      <c r="X44" s="121"/>
      <c r="Y44" s="38"/>
      <c r="Z44" s="121"/>
      <c r="AA44" s="38"/>
      <c r="AB44" s="121"/>
      <c r="AC44" s="38"/>
      <c r="AD44" s="121"/>
      <c r="AE44" s="38"/>
      <c r="AF44" s="121"/>
      <c r="AG44" s="38"/>
      <c r="AH44" s="121"/>
      <c r="AI44" s="38"/>
      <c r="AJ44" s="121"/>
      <c r="AK44" s="38"/>
      <c r="AL44" s="121"/>
      <c r="AM44" s="38"/>
      <c r="AN44" s="121"/>
      <c r="AO44" s="38"/>
      <c r="AP44" s="121"/>
      <c r="AQ44" s="38"/>
      <c r="AR44" s="121"/>
      <c r="AS44" s="38"/>
      <c r="AT44" s="121"/>
      <c r="AU44" s="38"/>
      <c r="AV44" s="121"/>
      <c r="AW44" s="38"/>
      <c r="AX44" s="121"/>
      <c r="AY44" s="38"/>
      <c r="AZ44" s="121"/>
      <c r="BA44" s="38"/>
      <c r="BB44" s="121"/>
      <c r="BC44" s="38"/>
      <c r="BD44" s="121"/>
      <c r="BE44" s="127" t="str">
        <f t="shared" si="0"/>
        <v/>
      </c>
      <c r="BF44" s="125" t="str">
        <f t="shared" si="36"/>
        <v/>
      </c>
      <c r="BG44" s="125" t="str">
        <f t="shared" si="37"/>
        <v/>
      </c>
      <c r="BH44" s="127" t="str">
        <f t="shared" si="3"/>
        <v/>
      </c>
      <c r="BI44" s="125" t="str">
        <f t="shared" si="4"/>
        <v/>
      </c>
      <c r="BJ44" s="125" t="str">
        <f t="shared" si="5"/>
        <v/>
      </c>
      <c r="BK44" s="127" t="str">
        <f t="shared" si="6"/>
        <v/>
      </c>
      <c r="BL44" s="125" t="str">
        <f t="shared" si="7"/>
        <v/>
      </c>
      <c r="BM44" s="125" t="str">
        <f t="shared" si="8"/>
        <v/>
      </c>
      <c r="BN44" s="127" t="str">
        <f t="shared" si="9"/>
        <v/>
      </c>
      <c r="BO44" s="125" t="str">
        <f t="shared" si="10"/>
        <v/>
      </c>
      <c r="BP44" s="125" t="str">
        <f t="shared" si="11"/>
        <v/>
      </c>
      <c r="BQ44" s="127" t="str">
        <f t="shared" si="12"/>
        <v/>
      </c>
      <c r="BR44" s="125" t="str">
        <f t="shared" si="13"/>
        <v/>
      </c>
      <c r="BS44" s="125" t="str">
        <f t="shared" si="14"/>
        <v/>
      </c>
      <c r="BT44" s="127" t="str">
        <f t="shared" si="15"/>
        <v/>
      </c>
      <c r="BU44" s="125" t="str">
        <f t="shared" si="16"/>
        <v/>
      </c>
      <c r="BV44" s="125" t="str">
        <f t="shared" si="17"/>
        <v/>
      </c>
      <c r="BW44" s="227"/>
      <c r="BX44" s="227"/>
      <c r="BY44" s="127" t="str">
        <f t="shared" si="18"/>
        <v/>
      </c>
      <c r="BZ44" s="125" t="str">
        <f t="shared" si="19"/>
        <v/>
      </c>
      <c r="CA44" s="125" t="str">
        <f t="shared" si="20"/>
        <v/>
      </c>
      <c r="CB44" s="127" t="str">
        <f t="shared" si="21"/>
        <v/>
      </c>
      <c r="CC44" s="125" t="str">
        <f t="shared" si="22"/>
        <v/>
      </c>
      <c r="CD44" s="125" t="str">
        <f t="shared" si="23"/>
        <v/>
      </c>
      <c r="CE44" s="127" t="str">
        <f t="shared" si="24"/>
        <v/>
      </c>
      <c r="CF44" s="125" t="str">
        <f t="shared" si="25"/>
        <v/>
      </c>
      <c r="CG44" s="125" t="str">
        <f t="shared" si="26"/>
        <v/>
      </c>
      <c r="CH44" s="127" t="str">
        <f t="shared" si="27"/>
        <v/>
      </c>
      <c r="CI44" s="125" t="str">
        <f t="shared" si="28"/>
        <v/>
      </c>
      <c r="CJ44" s="125" t="str">
        <f t="shared" si="29"/>
        <v/>
      </c>
      <c r="CK44" s="127" t="str">
        <f t="shared" si="30"/>
        <v/>
      </c>
      <c r="CL44" s="125" t="str">
        <f t="shared" si="31"/>
        <v/>
      </c>
      <c r="CM44" s="125" t="str">
        <f t="shared" si="32"/>
        <v/>
      </c>
      <c r="CN44" s="127" t="str">
        <f t="shared" si="33"/>
        <v/>
      </c>
      <c r="CO44" s="125" t="str">
        <f t="shared" si="34"/>
        <v/>
      </c>
      <c r="CP44" s="125" t="str">
        <f t="shared" si="35"/>
        <v/>
      </c>
      <c r="CQ44" s="227"/>
      <c r="CR44" s="227"/>
    </row>
    <row r="45" spans="1:96" s="228" customFormat="1" ht="45" customHeight="1">
      <c r="A45" s="226">
        <f>'MAKLUMAT MURID'!A49</f>
        <v>37</v>
      </c>
      <c r="B45" s="225" t="str">
        <f>IF(VLOOKUP(A45,'MAKLUMAT MURID'!$A$13:$I$52,9,FALSE)="Pendidikan Islam",VLOOKUP(A45,'MAKLUMAT MURID'!$A$13:$I$52,2,FALSE),"")</f>
        <v/>
      </c>
      <c r="C45" s="226" t="str">
        <f>IF(VLOOKUP(A45,'MAKLUMAT MURID'!$A$13:$I$52,9,FALSE)="Pendidikan Islam",VLOOKUP(A45,'MAKLUMAT MURID'!$A$13:$I$52,6,FALSE),"")</f>
        <v/>
      </c>
      <c r="D45" s="226" t="str">
        <f>IF(VLOOKUP(A45,'MAKLUMAT MURID'!$A$13:$I$52,9,FALSE)="Pendidikan Islam",VLOOKUP(A45,'MAKLUMAT MURID'!$A$13:$I$52,5,FALSE),"")</f>
        <v/>
      </c>
      <c r="E45" s="38"/>
      <c r="F45" s="121"/>
      <c r="G45" s="38"/>
      <c r="H45" s="121"/>
      <c r="I45" s="38"/>
      <c r="J45" s="121"/>
      <c r="K45" s="38"/>
      <c r="L45" s="121"/>
      <c r="M45" s="38"/>
      <c r="N45" s="121"/>
      <c r="O45" s="38"/>
      <c r="P45" s="121"/>
      <c r="Q45" s="38"/>
      <c r="R45" s="121"/>
      <c r="S45" s="38"/>
      <c r="T45" s="121"/>
      <c r="U45" s="38"/>
      <c r="V45" s="121"/>
      <c r="W45" s="38"/>
      <c r="X45" s="121"/>
      <c r="Y45" s="38"/>
      <c r="Z45" s="121"/>
      <c r="AA45" s="38"/>
      <c r="AB45" s="121"/>
      <c r="AC45" s="38"/>
      <c r="AD45" s="121"/>
      <c r="AE45" s="38"/>
      <c r="AF45" s="121"/>
      <c r="AG45" s="38"/>
      <c r="AH45" s="121"/>
      <c r="AI45" s="38"/>
      <c r="AJ45" s="121"/>
      <c r="AK45" s="38"/>
      <c r="AL45" s="121"/>
      <c r="AM45" s="38"/>
      <c r="AN45" s="121"/>
      <c r="AO45" s="38"/>
      <c r="AP45" s="121"/>
      <c r="AQ45" s="38"/>
      <c r="AR45" s="121"/>
      <c r="AS45" s="38"/>
      <c r="AT45" s="121"/>
      <c r="AU45" s="38"/>
      <c r="AV45" s="121"/>
      <c r="AW45" s="38"/>
      <c r="AX45" s="121"/>
      <c r="AY45" s="38"/>
      <c r="AZ45" s="121"/>
      <c r="BA45" s="38"/>
      <c r="BB45" s="121"/>
      <c r="BC45" s="38"/>
      <c r="BD45" s="121"/>
      <c r="BE45" s="127" t="str">
        <f t="shared" si="0"/>
        <v/>
      </c>
      <c r="BF45" s="125" t="str">
        <f t="shared" si="36"/>
        <v/>
      </c>
      <c r="BG45" s="125" t="str">
        <f t="shared" si="37"/>
        <v/>
      </c>
      <c r="BH45" s="127" t="str">
        <f t="shared" si="3"/>
        <v/>
      </c>
      <c r="BI45" s="125" t="str">
        <f t="shared" si="4"/>
        <v/>
      </c>
      <c r="BJ45" s="125" t="str">
        <f t="shared" si="5"/>
        <v/>
      </c>
      <c r="BK45" s="127" t="str">
        <f t="shared" si="6"/>
        <v/>
      </c>
      <c r="BL45" s="125" t="str">
        <f t="shared" si="7"/>
        <v/>
      </c>
      <c r="BM45" s="125" t="str">
        <f t="shared" si="8"/>
        <v/>
      </c>
      <c r="BN45" s="127" t="str">
        <f t="shared" si="9"/>
        <v/>
      </c>
      <c r="BO45" s="125" t="str">
        <f t="shared" si="10"/>
        <v/>
      </c>
      <c r="BP45" s="125" t="str">
        <f t="shared" si="11"/>
        <v/>
      </c>
      <c r="BQ45" s="127" t="str">
        <f t="shared" si="12"/>
        <v/>
      </c>
      <c r="BR45" s="125" t="str">
        <f t="shared" si="13"/>
        <v/>
      </c>
      <c r="BS45" s="125" t="str">
        <f t="shared" si="14"/>
        <v/>
      </c>
      <c r="BT45" s="127" t="str">
        <f t="shared" si="15"/>
        <v/>
      </c>
      <c r="BU45" s="125" t="str">
        <f t="shared" si="16"/>
        <v/>
      </c>
      <c r="BV45" s="125" t="str">
        <f t="shared" si="17"/>
        <v/>
      </c>
      <c r="BW45" s="227"/>
      <c r="BX45" s="227"/>
      <c r="BY45" s="127" t="str">
        <f t="shared" si="18"/>
        <v/>
      </c>
      <c r="BZ45" s="125" t="str">
        <f t="shared" si="19"/>
        <v/>
      </c>
      <c r="CA45" s="125" t="str">
        <f t="shared" si="20"/>
        <v/>
      </c>
      <c r="CB45" s="127" t="str">
        <f t="shared" si="21"/>
        <v/>
      </c>
      <c r="CC45" s="125" t="str">
        <f t="shared" si="22"/>
        <v/>
      </c>
      <c r="CD45" s="125" t="str">
        <f t="shared" si="23"/>
        <v/>
      </c>
      <c r="CE45" s="127" t="str">
        <f t="shared" si="24"/>
        <v/>
      </c>
      <c r="CF45" s="125" t="str">
        <f t="shared" si="25"/>
        <v/>
      </c>
      <c r="CG45" s="125" t="str">
        <f t="shared" si="26"/>
        <v/>
      </c>
      <c r="CH45" s="127" t="str">
        <f t="shared" si="27"/>
        <v/>
      </c>
      <c r="CI45" s="125" t="str">
        <f t="shared" si="28"/>
        <v/>
      </c>
      <c r="CJ45" s="125" t="str">
        <f t="shared" si="29"/>
        <v/>
      </c>
      <c r="CK45" s="127" t="str">
        <f t="shared" si="30"/>
        <v/>
      </c>
      <c r="CL45" s="125" t="str">
        <f t="shared" si="31"/>
        <v/>
      </c>
      <c r="CM45" s="125" t="str">
        <f t="shared" si="32"/>
        <v/>
      </c>
      <c r="CN45" s="127" t="str">
        <f t="shared" si="33"/>
        <v/>
      </c>
      <c r="CO45" s="125" t="str">
        <f t="shared" si="34"/>
        <v/>
      </c>
      <c r="CP45" s="125" t="str">
        <f t="shared" si="35"/>
        <v/>
      </c>
      <c r="CQ45" s="227"/>
      <c r="CR45" s="227"/>
    </row>
    <row r="46" spans="1:96" s="228" customFormat="1" ht="45" customHeight="1">
      <c r="A46" s="226">
        <f>'MAKLUMAT MURID'!A50</f>
        <v>38</v>
      </c>
      <c r="B46" s="225" t="str">
        <f>IF(VLOOKUP(A46,'MAKLUMAT MURID'!$A$13:$I$52,9,FALSE)="Pendidikan Islam",VLOOKUP(A46,'MAKLUMAT MURID'!$A$13:$I$52,2,FALSE),"")</f>
        <v/>
      </c>
      <c r="C46" s="226" t="str">
        <f>IF(VLOOKUP(A46,'MAKLUMAT MURID'!$A$13:$I$52,9,FALSE)="Pendidikan Islam",VLOOKUP(A46,'MAKLUMAT MURID'!$A$13:$I$52,6,FALSE),"")</f>
        <v/>
      </c>
      <c r="D46" s="226" t="str">
        <f>IF(VLOOKUP(A46,'MAKLUMAT MURID'!$A$13:$I$52,9,FALSE)="Pendidikan Islam",VLOOKUP(A46,'MAKLUMAT MURID'!$A$13:$I$52,5,FALSE),"")</f>
        <v/>
      </c>
      <c r="E46" s="38"/>
      <c r="F46" s="121"/>
      <c r="G46" s="38"/>
      <c r="H46" s="121"/>
      <c r="I46" s="38"/>
      <c r="J46" s="121"/>
      <c r="K46" s="38"/>
      <c r="L46" s="121"/>
      <c r="M46" s="38"/>
      <c r="N46" s="121"/>
      <c r="O46" s="38"/>
      <c r="P46" s="121"/>
      <c r="Q46" s="38"/>
      <c r="R46" s="121"/>
      <c r="S46" s="38"/>
      <c r="T46" s="121"/>
      <c r="U46" s="38"/>
      <c r="V46" s="121"/>
      <c r="W46" s="38"/>
      <c r="X46" s="121"/>
      <c r="Y46" s="38"/>
      <c r="Z46" s="121"/>
      <c r="AA46" s="38"/>
      <c r="AB46" s="121"/>
      <c r="AC46" s="38"/>
      <c r="AD46" s="121"/>
      <c r="AE46" s="38"/>
      <c r="AF46" s="121"/>
      <c r="AG46" s="38"/>
      <c r="AH46" s="121"/>
      <c r="AI46" s="38"/>
      <c r="AJ46" s="121"/>
      <c r="AK46" s="38"/>
      <c r="AL46" s="121"/>
      <c r="AM46" s="38"/>
      <c r="AN46" s="121"/>
      <c r="AO46" s="38"/>
      <c r="AP46" s="121"/>
      <c r="AQ46" s="38"/>
      <c r="AR46" s="121"/>
      <c r="AS46" s="38"/>
      <c r="AT46" s="121"/>
      <c r="AU46" s="38"/>
      <c r="AV46" s="121"/>
      <c r="AW46" s="38"/>
      <c r="AX46" s="121"/>
      <c r="AY46" s="38"/>
      <c r="AZ46" s="121"/>
      <c r="BA46" s="38"/>
      <c r="BB46" s="121"/>
      <c r="BC46" s="38"/>
      <c r="BD46" s="121"/>
      <c r="BE46" s="127" t="str">
        <f t="shared" si="0"/>
        <v/>
      </c>
      <c r="BF46" s="125" t="str">
        <f t="shared" si="36"/>
        <v/>
      </c>
      <c r="BG46" s="125" t="str">
        <f t="shared" si="37"/>
        <v/>
      </c>
      <c r="BH46" s="127" t="str">
        <f t="shared" si="3"/>
        <v/>
      </c>
      <c r="BI46" s="125" t="str">
        <f t="shared" si="4"/>
        <v/>
      </c>
      <c r="BJ46" s="125" t="str">
        <f t="shared" si="5"/>
        <v/>
      </c>
      <c r="BK46" s="127" t="str">
        <f t="shared" si="6"/>
        <v/>
      </c>
      <c r="BL46" s="125" t="str">
        <f t="shared" si="7"/>
        <v/>
      </c>
      <c r="BM46" s="125" t="str">
        <f t="shared" si="8"/>
        <v/>
      </c>
      <c r="BN46" s="127" t="str">
        <f t="shared" si="9"/>
        <v/>
      </c>
      <c r="BO46" s="125" t="str">
        <f t="shared" si="10"/>
        <v/>
      </c>
      <c r="BP46" s="125" t="str">
        <f t="shared" si="11"/>
        <v/>
      </c>
      <c r="BQ46" s="127" t="str">
        <f t="shared" si="12"/>
        <v/>
      </c>
      <c r="BR46" s="125" t="str">
        <f t="shared" si="13"/>
        <v/>
      </c>
      <c r="BS46" s="125" t="str">
        <f t="shared" si="14"/>
        <v/>
      </c>
      <c r="BT46" s="127" t="str">
        <f t="shared" si="15"/>
        <v/>
      </c>
      <c r="BU46" s="125" t="str">
        <f t="shared" si="16"/>
        <v/>
      </c>
      <c r="BV46" s="125" t="str">
        <f t="shared" si="17"/>
        <v/>
      </c>
      <c r="BW46" s="227"/>
      <c r="BX46" s="227"/>
      <c r="BY46" s="127" t="str">
        <f t="shared" si="18"/>
        <v/>
      </c>
      <c r="BZ46" s="125" t="str">
        <f t="shared" si="19"/>
        <v/>
      </c>
      <c r="CA46" s="125" t="str">
        <f t="shared" si="20"/>
        <v/>
      </c>
      <c r="CB46" s="127" t="str">
        <f t="shared" si="21"/>
        <v/>
      </c>
      <c r="CC46" s="125" t="str">
        <f t="shared" si="22"/>
        <v/>
      </c>
      <c r="CD46" s="125" t="str">
        <f t="shared" si="23"/>
        <v/>
      </c>
      <c r="CE46" s="127" t="str">
        <f t="shared" si="24"/>
        <v/>
      </c>
      <c r="CF46" s="125" t="str">
        <f t="shared" si="25"/>
        <v/>
      </c>
      <c r="CG46" s="125" t="str">
        <f t="shared" si="26"/>
        <v/>
      </c>
      <c r="CH46" s="127" t="str">
        <f t="shared" si="27"/>
        <v/>
      </c>
      <c r="CI46" s="125" t="str">
        <f t="shared" si="28"/>
        <v/>
      </c>
      <c r="CJ46" s="125" t="str">
        <f t="shared" si="29"/>
        <v/>
      </c>
      <c r="CK46" s="127" t="str">
        <f t="shared" si="30"/>
        <v/>
      </c>
      <c r="CL46" s="125" t="str">
        <f t="shared" si="31"/>
        <v/>
      </c>
      <c r="CM46" s="125" t="str">
        <f t="shared" si="32"/>
        <v/>
      </c>
      <c r="CN46" s="127" t="str">
        <f t="shared" si="33"/>
        <v/>
      </c>
      <c r="CO46" s="125" t="str">
        <f t="shared" si="34"/>
        <v/>
      </c>
      <c r="CP46" s="125" t="str">
        <f t="shared" si="35"/>
        <v/>
      </c>
      <c r="CQ46" s="227"/>
      <c r="CR46" s="227"/>
    </row>
    <row r="47" spans="1:96" s="228" customFormat="1" ht="45" customHeight="1">
      <c r="A47" s="226">
        <f>'MAKLUMAT MURID'!A51</f>
        <v>39</v>
      </c>
      <c r="B47" s="225" t="str">
        <f>IF(VLOOKUP(A47,'MAKLUMAT MURID'!$A$13:$I$52,9,FALSE)="Pendidikan Islam",VLOOKUP(A47,'MAKLUMAT MURID'!$A$13:$I$52,2,FALSE),"")</f>
        <v/>
      </c>
      <c r="C47" s="226" t="str">
        <f>IF(VLOOKUP(A47,'MAKLUMAT MURID'!$A$13:$I$52,9,FALSE)="Pendidikan Islam",VLOOKUP(A47,'MAKLUMAT MURID'!$A$13:$I$52,6,FALSE),"")</f>
        <v/>
      </c>
      <c r="D47" s="226" t="str">
        <f>IF(VLOOKUP(A47,'MAKLUMAT MURID'!$A$13:$I$52,9,FALSE)="Pendidikan Islam",VLOOKUP(A47,'MAKLUMAT MURID'!$A$13:$I$52,5,FALSE),"")</f>
        <v/>
      </c>
      <c r="E47" s="38"/>
      <c r="F47" s="121"/>
      <c r="G47" s="38"/>
      <c r="H47" s="121"/>
      <c r="I47" s="38"/>
      <c r="J47" s="121"/>
      <c r="K47" s="38"/>
      <c r="L47" s="121"/>
      <c r="M47" s="38"/>
      <c r="N47" s="121"/>
      <c r="O47" s="38"/>
      <c r="P47" s="121"/>
      <c r="Q47" s="38"/>
      <c r="R47" s="121"/>
      <c r="S47" s="38"/>
      <c r="T47" s="121"/>
      <c r="U47" s="38"/>
      <c r="V47" s="121"/>
      <c r="W47" s="38"/>
      <c r="X47" s="121"/>
      <c r="Y47" s="38"/>
      <c r="Z47" s="121"/>
      <c r="AA47" s="38"/>
      <c r="AB47" s="121"/>
      <c r="AC47" s="38"/>
      <c r="AD47" s="121"/>
      <c r="AE47" s="38"/>
      <c r="AF47" s="121"/>
      <c r="AG47" s="38"/>
      <c r="AH47" s="121"/>
      <c r="AI47" s="38"/>
      <c r="AJ47" s="121"/>
      <c r="AK47" s="38"/>
      <c r="AL47" s="121"/>
      <c r="AM47" s="38"/>
      <c r="AN47" s="121"/>
      <c r="AO47" s="38"/>
      <c r="AP47" s="121"/>
      <c r="AQ47" s="38"/>
      <c r="AR47" s="121"/>
      <c r="AS47" s="38"/>
      <c r="AT47" s="121"/>
      <c r="AU47" s="38"/>
      <c r="AV47" s="121"/>
      <c r="AW47" s="38"/>
      <c r="AX47" s="121"/>
      <c r="AY47" s="38"/>
      <c r="AZ47" s="121"/>
      <c r="BA47" s="38"/>
      <c r="BB47" s="121"/>
      <c r="BC47" s="38"/>
      <c r="BD47" s="121"/>
      <c r="BE47" s="127" t="str">
        <f t="shared" si="0"/>
        <v/>
      </c>
      <c r="BF47" s="125" t="str">
        <f t="shared" si="36"/>
        <v/>
      </c>
      <c r="BG47" s="125" t="str">
        <f t="shared" si="37"/>
        <v/>
      </c>
      <c r="BH47" s="127" t="str">
        <f t="shared" si="3"/>
        <v/>
      </c>
      <c r="BI47" s="125" t="str">
        <f t="shared" si="4"/>
        <v/>
      </c>
      <c r="BJ47" s="125" t="str">
        <f t="shared" si="5"/>
        <v/>
      </c>
      <c r="BK47" s="127" t="str">
        <f t="shared" si="6"/>
        <v/>
      </c>
      <c r="BL47" s="125" t="str">
        <f t="shared" si="7"/>
        <v/>
      </c>
      <c r="BM47" s="125" t="str">
        <f t="shared" si="8"/>
        <v/>
      </c>
      <c r="BN47" s="127" t="str">
        <f t="shared" si="9"/>
        <v/>
      </c>
      <c r="BO47" s="125" t="str">
        <f t="shared" si="10"/>
        <v/>
      </c>
      <c r="BP47" s="125" t="str">
        <f t="shared" si="11"/>
        <v/>
      </c>
      <c r="BQ47" s="127" t="str">
        <f t="shared" si="12"/>
        <v/>
      </c>
      <c r="BR47" s="125" t="str">
        <f t="shared" si="13"/>
        <v/>
      </c>
      <c r="BS47" s="125" t="str">
        <f t="shared" si="14"/>
        <v/>
      </c>
      <c r="BT47" s="127" t="str">
        <f t="shared" si="15"/>
        <v/>
      </c>
      <c r="BU47" s="125" t="str">
        <f t="shared" si="16"/>
        <v/>
      </c>
      <c r="BV47" s="125" t="str">
        <f t="shared" si="17"/>
        <v/>
      </c>
      <c r="BW47" s="227"/>
      <c r="BX47" s="227"/>
      <c r="BY47" s="127" t="str">
        <f t="shared" si="18"/>
        <v/>
      </c>
      <c r="BZ47" s="125" t="str">
        <f t="shared" si="19"/>
        <v/>
      </c>
      <c r="CA47" s="125" t="str">
        <f t="shared" si="20"/>
        <v/>
      </c>
      <c r="CB47" s="127" t="str">
        <f t="shared" si="21"/>
        <v/>
      </c>
      <c r="CC47" s="125" t="str">
        <f t="shared" si="22"/>
        <v/>
      </c>
      <c r="CD47" s="125" t="str">
        <f t="shared" si="23"/>
        <v/>
      </c>
      <c r="CE47" s="127" t="str">
        <f t="shared" si="24"/>
        <v/>
      </c>
      <c r="CF47" s="125" t="str">
        <f t="shared" si="25"/>
        <v/>
      </c>
      <c r="CG47" s="125" t="str">
        <f t="shared" si="26"/>
        <v/>
      </c>
      <c r="CH47" s="127" t="str">
        <f t="shared" si="27"/>
        <v/>
      </c>
      <c r="CI47" s="125" t="str">
        <f t="shared" si="28"/>
        <v/>
      </c>
      <c r="CJ47" s="125" t="str">
        <f t="shared" si="29"/>
        <v/>
      </c>
      <c r="CK47" s="127" t="str">
        <f t="shared" si="30"/>
        <v/>
      </c>
      <c r="CL47" s="125" t="str">
        <f t="shared" si="31"/>
        <v/>
      </c>
      <c r="CM47" s="125" t="str">
        <f t="shared" si="32"/>
        <v/>
      </c>
      <c r="CN47" s="127" t="str">
        <f t="shared" si="33"/>
        <v/>
      </c>
      <c r="CO47" s="125" t="str">
        <f t="shared" si="34"/>
        <v/>
      </c>
      <c r="CP47" s="125" t="str">
        <f t="shared" si="35"/>
        <v/>
      </c>
      <c r="CQ47" s="227"/>
      <c r="CR47" s="227"/>
    </row>
    <row r="48" spans="1:96" s="228" customFormat="1" ht="45" customHeight="1">
      <c r="A48" s="226">
        <f>'MAKLUMAT MURID'!A52</f>
        <v>40</v>
      </c>
      <c r="B48" s="225" t="str">
        <f>IF(VLOOKUP(A48,'MAKLUMAT MURID'!$A$13:$I$52,9,FALSE)="Pendidikan Islam",VLOOKUP(A48,'MAKLUMAT MURID'!$A$13:$I$52,2,FALSE),"")</f>
        <v/>
      </c>
      <c r="C48" s="226" t="str">
        <f>IF(VLOOKUP(A48,'MAKLUMAT MURID'!$A$13:$I$52,9,FALSE)="Pendidikan Islam",VLOOKUP(A48,'MAKLUMAT MURID'!$A$13:$I$52,6,FALSE),"")</f>
        <v/>
      </c>
      <c r="D48" s="226" t="str">
        <f>IF(VLOOKUP(A48,'MAKLUMAT MURID'!$A$13:$I$52,9,FALSE)="Pendidikan Islam",VLOOKUP(A48,'MAKLUMAT MURID'!$A$13:$I$52,5,FALSE),"")</f>
        <v/>
      </c>
      <c r="E48" s="38"/>
      <c r="F48" s="121"/>
      <c r="G48" s="38"/>
      <c r="H48" s="121"/>
      <c r="I48" s="38"/>
      <c r="J48" s="121"/>
      <c r="K48" s="38"/>
      <c r="L48" s="121"/>
      <c r="M48" s="38"/>
      <c r="N48" s="121"/>
      <c r="O48" s="38"/>
      <c r="P48" s="121"/>
      <c r="Q48" s="38"/>
      <c r="R48" s="121"/>
      <c r="S48" s="38"/>
      <c r="T48" s="121"/>
      <c r="U48" s="38"/>
      <c r="V48" s="121"/>
      <c r="W48" s="38"/>
      <c r="X48" s="121"/>
      <c r="Y48" s="38"/>
      <c r="Z48" s="121"/>
      <c r="AA48" s="38"/>
      <c r="AB48" s="121"/>
      <c r="AC48" s="38"/>
      <c r="AD48" s="121"/>
      <c r="AE48" s="38"/>
      <c r="AF48" s="121"/>
      <c r="AG48" s="38"/>
      <c r="AH48" s="121"/>
      <c r="AI48" s="38"/>
      <c r="AJ48" s="121"/>
      <c r="AK48" s="38"/>
      <c r="AL48" s="121"/>
      <c r="AM48" s="38"/>
      <c r="AN48" s="121"/>
      <c r="AO48" s="38"/>
      <c r="AP48" s="121"/>
      <c r="AQ48" s="38"/>
      <c r="AR48" s="121"/>
      <c r="AS48" s="38"/>
      <c r="AT48" s="121"/>
      <c r="AU48" s="38"/>
      <c r="AV48" s="121"/>
      <c r="AW48" s="38"/>
      <c r="AX48" s="121"/>
      <c r="AY48" s="38"/>
      <c r="AZ48" s="121"/>
      <c r="BA48" s="38"/>
      <c r="BB48" s="121"/>
      <c r="BC48" s="38"/>
      <c r="BD48" s="121"/>
      <c r="BE48" s="127" t="str">
        <f t="shared" si="0"/>
        <v/>
      </c>
      <c r="BF48" s="125" t="str">
        <f t="shared" si="36"/>
        <v/>
      </c>
      <c r="BG48" s="125" t="str">
        <f t="shared" si="37"/>
        <v/>
      </c>
      <c r="BH48" s="127" t="str">
        <f t="shared" si="3"/>
        <v/>
      </c>
      <c r="BI48" s="125" t="str">
        <f t="shared" si="4"/>
        <v/>
      </c>
      <c r="BJ48" s="125" t="str">
        <f t="shared" si="5"/>
        <v/>
      </c>
      <c r="BK48" s="127" t="str">
        <f t="shared" si="6"/>
        <v/>
      </c>
      <c r="BL48" s="125" t="str">
        <f t="shared" si="7"/>
        <v/>
      </c>
      <c r="BM48" s="125" t="str">
        <f t="shared" si="8"/>
        <v/>
      </c>
      <c r="BN48" s="127" t="str">
        <f t="shared" si="9"/>
        <v/>
      </c>
      <c r="BO48" s="125" t="str">
        <f t="shared" si="10"/>
        <v/>
      </c>
      <c r="BP48" s="125" t="str">
        <f t="shared" si="11"/>
        <v/>
      </c>
      <c r="BQ48" s="127" t="str">
        <f t="shared" si="12"/>
        <v/>
      </c>
      <c r="BR48" s="125" t="str">
        <f t="shared" si="13"/>
        <v/>
      </c>
      <c r="BS48" s="125" t="str">
        <f t="shared" si="14"/>
        <v/>
      </c>
      <c r="BT48" s="127" t="str">
        <f t="shared" si="15"/>
        <v/>
      </c>
      <c r="BU48" s="125" t="str">
        <f t="shared" si="16"/>
        <v/>
      </c>
      <c r="BV48" s="125" t="str">
        <f t="shared" si="17"/>
        <v/>
      </c>
      <c r="BW48" s="227"/>
      <c r="BX48" s="227"/>
      <c r="BY48" s="127" t="str">
        <f t="shared" si="18"/>
        <v/>
      </c>
      <c r="BZ48" s="125" t="str">
        <f t="shared" si="19"/>
        <v/>
      </c>
      <c r="CA48" s="125" t="str">
        <f t="shared" si="20"/>
        <v/>
      </c>
      <c r="CB48" s="127" t="str">
        <f t="shared" si="21"/>
        <v/>
      </c>
      <c r="CC48" s="125" t="str">
        <f t="shared" si="22"/>
        <v/>
      </c>
      <c r="CD48" s="125" t="str">
        <f t="shared" si="23"/>
        <v/>
      </c>
      <c r="CE48" s="127" t="str">
        <f t="shared" si="24"/>
        <v/>
      </c>
      <c r="CF48" s="125" t="str">
        <f t="shared" si="25"/>
        <v/>
      </c>
      <c r="CG48" s="125" t="str">
        <f t="shared" si="26"/>
        <v/>
      </c>
      <c r="CH48" s="127" t="str">
        <f t="shared" si="27"/>
        <v/>
      </c>
      <c r="CI48" s="125"/>
      <c r="CJ48" s="125"/>
      <c r="CK48" s="127" t="str">
        <f t="shared" si="30"/>
        <v/>
      </c>
      <c r="CL48" s="125" t="str">
        <f t="shared" si="31"/>
        <v/>
      </c>
      <c r="CM48" s="125" t="str">
        <f t="shared" si="32"/>
        <v/>
      </c>
      <c r="CN48" s="127" t="str">
        <f t="shared" si="33"/>
        <v/>
      </c>
      <c r="CO48" s="125" t="str">
        <f t="shared" si="34"/>
        <v/>
      </c>
      <c r="CP48" s="125" t="str">
        <f t="shared" si="35"/>
        <v/>
      </c>
      <c r="CQ48" s="227"/>
      <c r="CR48" s="227"/>
    </row>
    <row r="49" spans="1:96">
      <c r="A49" s="39"/>
      <c r="B49" s="39"/>
      <c r="C49" s="39"/>
      <c r="D49" s="39"/>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145"/>
      <c r="BF49" s="145"/>
      <c r="BG49" s="145"/>
      <c r="BH49" s="145"/>
      <c r="BI49" s="145"/>
      <c r="BJ49" s="145"/>
      <c r="BK49" s="145"/>
      <c r="BL49" s="145"/>
      <c r="BM49" s="145"/>
      <c r="BN49" s="145"/>
      <c r="BO49" s="145"/>
      <c r="BP49" s="145"/>
      <c r="BQ49" s="145"/>
      <c r="BR49" s="145"/>
      <c r="BS49" s="145"/>
      <c r="BT49" s="145"/>
      <c r="BU49" s="145"/>
      <c r="BV49" s="145"/>
      <c r="BW49" s="40"/>
      <c r="BX49" s="40"/>
      <c r="BY49" s="145"/>
      <c r="BZ49" s="145"/>
      <c r="CA49" s="145"/>
      <c r="CB49" s="145"/>
      <c r="CC49" s="145"/>
      <c r="CD49" s="145"/>
      <c r="CE49" s="145"/>
      <c r="CF49" s="145"/>
      <c r="CG49" s="145"/>
      <c r="CH49" s="145"/>
      <c r="CI49" s="145"/>
      <c r="CJ49" s="145"/>
      <c r="CK49" s="145"/>
      <c r="CL49" s="145"/>
      <c r="CM49" s="145"/>
      <c r="CN49" s="145"/>
      <c r="CO49" s="145"/>
      <c r="CP49" s="145"/>
      <c r="CQ49" s="40"/>
      <c r="CR49" s="40"/>
    </row>
    <row r="50" spans="1:96" s="144" customFormat="1" ht="15" customHeight="1">
      <c r="A50" s="313" t="s">
        <v>16</v>
      </c>
      <c r="B50" s="304" t="s">
        <v>30</v>
      </c>
      <c r="C50" s="305"/>
      <c r="D50" s="305"/>
      <c r="E50" s="136">
        <f>COUNTIF(E$9:E$48,1)</f>
        <v>0</v>
      </c>
      <c r="F50" s="295"/>
      <c r="G50" s="136">
        <f>COUNTIF(G$9:G$48,1)</f>
        <v>0</v>
      </c>
      <c r="H50" s="295"/>
      <c r="I50" s="136">
        <f>COUNTIF(I$9:I$48,1)</f>
        <v>0</v>
      </c>
      <c r="J50" s="295"/>
      <c r="K50" s="136">
        <f>COUNTIF(K$9:K$48,1)</f>
        <v>0</v>
      </c>
      <c r="L50" s="295"/>
      <c r="M50" s="136">
        <f>COUNTIF(M$9:M$48,1)</f>
        <v>0</v>
      </c>
      <c r="N50" s="295"/>
      <c r="O50" s="136">
        <f>COUNTIF(O$9:O$48,1)</f>
        <v>0</v>
      </c>
      <c r="P50" s="295"/>
      <c r="Q50" s="136">
        <f>COUNTIF(Q$9:Q$48,1)</f>
        <v>0</v>
      </c>
      <c r="R50" s="295"/>
      <c r="S50" s="136">
        <f>COUNTIF(S$9:S$48,1)</f>
        <v>0</v>
      </c>
      <c r="T50" s="295"/>
      <c r="U50" s="136">
        <f>COUNTIF(U$9:U$48,1)</f>
        <v>0</v>
      </c>
      <c r="V50" s="295"/>
      <c r="W50" s="136">
        <f>COUNTIF(W$9:W$48,1)</f>
        <v>0</v>
      </c>
      <c r="X50" s="295"/>
      <c r="Y50" s="136">
        <f>COUNTIF(Y$9:Y$48,1)</f>
        <v>0</v>
      </c>
      <c r="Z50" s="295"/>
      <c r="AA50" s="136">
        <f>COUNTIF(AA$9:AA$48,1)</f>
        <v>0</v>
      </c>
      <c r="AB50" s="295"/>
      <c r="AC50" s="136">
        <f>COUNTIF(AC$9:AC$48,1)</f>
        <v>0</v>
      </c>
      <c r="AD50" s="295"/>
      <c r="AE50" s="136">
        <f>COUNTIF(AE$9:AE$48,1)</f>
        <v>0</v>
      </c>
      <c r="AF50" s="295"/>
      <c r="AG50" s="136">
        <f>COUNTIF(AG$9:AG$48,1)</f>
        <v>0</v>
      </c>
      <c r="AH50" s="295"/>
      <c r="AI50" s="136">
        <f>COUNTIF(AI$9:AI$48,1)</f>
        <v>0</v>
      </c>
      <c r="AJ50" s="295"/>
      <c r="AK50" s="136">
        <f>COUNTIF(AK$9:AK$48,1)</f>
        <v>0</v>
      </c>
      <c r="AL50" s="295"/>
      <c r="AM50" s="136">
        <f>COUNTIF(AM$9:AM$48,1)</f>
        <v>0</v>
      </c>
      <c r="AN50" s="295"/>
      <c r="AO50" s="136">
        <f>COUNTIF(AO$9:AO$48,1)</f>
        <v>0</v>
      </c>
      <c r="AP50" s="295"/>
      <c r="AQ50" s="136">
        <f>COUNTIF(AQ$9:AQ$48,1)</f>
        <v>0</v>
      </c>
      <c r="AR50" s="295"/>
      <c r="AS50" s="136">
        <f>COUNTIF(AS$9:AS$48,1)</f>
        <v>0</v>
      </c>
      <c r="AT50" s="295"/>
      <c r="AU50" s="136">
        <f>COUNTIF(AU$9:AU$48,1)</f>
        <v>0</v>
      </c>
      <c r="AV50" s="295"/>
      <c r="AW50" s="136">
        <f>COUNTIF(AW$9:AW$48,1)</f>
        <v>0</v>
      </c>
      <c r="AX50" s="295"/>
      <c r="AY50" s="136">
        <f>COUNTIF(AY$9:AY$48,1)</f>
        <v>0</v>
      </c>
      <c r="AZ50" s="295"/>
      <c r="BA50" s="136">
        <f>COUNTIF(BA$9:BA$48,1)</f>
        <v>0</v>
      </c>
      <c r="BB50" s="295"/>
      <c r="BC50" s="136">
        <f>COUNTIF(BC$9:BC$48,1)</f>
        <v>0</v>
      </c>
      <c r="BD50" s="295"/>
      <c r="BE50" s="137">
        <f t="shared" ref="BE50:CR50" si="38">COUNTIF(BE$9:BE$48,1)</f>
        <v>0</v>
      </c>
      <c r="BF50" s="272">
        <f t="shared" si="38"/>
        <v>0</v>
      </c>
      <c r="BG50" s="272">
        <f t="shared" si="38"/>
        <v>0</v>
      </c>
      <c r="BH50" s="137">
        <f t="shared" si="38"/>
        <v>0</v>
      </c>
      <c r="BI50" s="272">
        <f t="shared" si="38"/>
        <v>0</v>
      </c>
      <c r="BJ50" s="272">
        <f t="shared" si="38"/>
        <v>0</v>
      </c>
      <c r="BK50" s="137">
        <f t="shared" si="38"/>
        <v>0</v>
      </c>
      <c r="BL50" s="272">
        <f t="shared" si="38"/>
        <v>0</v>
      </c>
      <c r="BM50" s="272">
        <f t="shared" si="38"/>
        <v>0</v>
      </c>
      <c r="BN50" s="137">
        <f t="shared" si="38"/>
        <v>0</v>
      </c>
      <c r="BO50" s="272">
        <f t="shared" si="38"/>
        <v>0</v>
      </c>
      <c r="BP50" s="272">
        <f t="shared" si="38"/>
        <v>0</v>
      </c>
      <c r="BQ50" s="137">
        <f t="shared" si="38"/>
        <v>0</v>
      </c>
      <c r="BR50" s="272">
        <f t="shared" si="38"/>
        <v>0</v>
      </c>
      <c r="BS50" s="272">
        <f t="shared" si="38"/>
        <v>0</v>
      </c>
      <c r="BT50" s="137">
        <f t="shared" si="38"/>
        <v>0</v>
      </c>
      <c r="BU50" s="272">
        <f t="shared" si="38"/>
        <v>0</v>
      </c>
      <c r="BV50" s="272">
        <f t="shared" si="38"/>
        <v>0</v>
      </c>
      <c r="BW50" s="138">
        <f t="shared" si="38"/>
        <v>0</v>
      </c>
      <c r="BX50" s="138">
        <f t="shared" si="38"/>
        <v>0</v>
      </c>
      <c r="BY50" s="137">
        <f t="shared" si="38"/>
        <v>0</v>
      </c>
      <c r="BZ50" s="272">
        <f t="shared" si="38"/>
        <v>0</v>
      </c>
      <c r="CA50" s="272">
        <f t="shared" si="38"/>
        <v>0</v>
      </c>
      <c r="CB50" s="137">
        <f t="shared" si="38"/>
        <v>0</v>
      </c>
      <c r="CC50" s="272">
        <f t="shared" si="38"/>
        <v>0</v>
      </c>
      <c r="CD50" s="272">
        <f t="shared" si="38"/>
        <v>0</v>
      </c>
      <c r="CE50" s="137">
        <f t="shared" si="38"/>
        <v>0</v>
      </c>
      <c r="CF50" s="272">
        <f t="shared" si="38"/>
        <v>0</v>
      </c>
      <c r="CG50" s="272">
        <f t="shared" si="38"/>
        <v>0</v>
      </c>
      <c r="CH50" s="137">
        <f t="shared" si="38"/>
        <v>0</v>
      </c>
      <c r="CI50" s="272">
        <f t="shared" si="38"/>
        <v>0</v>
      </c>
      <c r="CJ50" s="272">
        <f t="shared" si="38"/>
        <v>0</v>
      </c>
      <c r="CK50" s="137">
        <f t="shared" si="38"/>
        <v>0</v>
      </c>
      <c r="CL50" s="272">
        <f t="shared" si="38"/>
        <v>0</v>
      </c>
      <c r="CM50" s="272">
        <f t="shared" si="38"/>
        <v>0</v>
      </c>
      <c r="CN50" s="137">
        <f t="shared" si="38"/>
        <v>0</v>
      </c>
      <c r="CO50" s="272">
        <f t="shared" si="38"/>
        <v>0</v>
      </c>
      <c r="CP50" s="272">
        <f t="shared" si="38"/>
        <v>0</v>
      </c>
      <c r="CQ50" s="138">
        <f t="shared" si="38"/>
        <v>0</v>
      </c>
      <c r="CR50" s="138">
        <f t="shared" si="38"/>
        <v>0</v>
      </c>
    </row>
    <row r="51" spans="1:96" s="144" customFormat="1" ht="15" customHeight="1">
      <c r="A51" s="313"/>
      <c r="B51" s="305"/>
      <c r="C51" s="305"/>
      <c r="D51" s="305"/>
      <c r="E51" s="139" t="e">
        <f>(E50/E58)</f>
        <v>#DIV/0!</v>
      </c>
      <c r="F51" s="296"/>
      <c r="G51" s="139" t="e">
        <f>(G50/G58)</f>
        <v>#DIV/0!</v>
      </c>
      <c r="H51" s="296"/>
      <c r="I51" s="139" t="e">
        <f>(I50/I58)</f>
        <v>#DIV/0!</v>
      </c>
      <c r="J51" s="296"/>
      <c r="K51" s="139" t="e">
        <f>(K50/K58)</f>
        <v>#DIV/0!</v>
      </c>
      <c r="L51" s="296"/>
      <c r="M51" s="139" t="e">
        <f>(M50/M58)</f>
        <v>#DIV/0!</v>
      </c>
      <c r="N51" s="296"/>
      <c r="O51" s="139" t="e">
        <f>(O50/O58)</f>
        <v>#DIV/0!</v>
      </c>
      <c r="P51" s="296"/>
      <c r="Q51" s="139" t="e">
        <f>(Q50/Q58)</f>
        <v>#DIV/0!</v>
      </c>
      <c r="R51" s="296"/>
      <c r="S51" s="139" t="e">
        <f>(S50/S58)</f>
        <v>#DIV/0!</v>
      </c>
      <c r="T51" s="296"/>
      <c r="U51" s="139" t="e">
        <f>(U50/U58)</f>
        <v>#DIV/0!</v>
      </c>
      <c r="V51" s="296"/>
      <c r="W51" s="139" t="e">
        <f>(W50/W58)</f>
        <v>#DIV/0!</v>
      </c>
      <c r="X51" s="296"/>
      <c r="Y51" s="139" t="e">
        <f>(Y50/Y58)</f>
        <v>#DIV/0!</v>
      </c>
      <c r="Z51" s="296"/>
      <c r="AA51" s="139" t="e">
        <f>(AA50/AA58)</f>
        <v>#DIV/0!</v>
      </c>
      <c r="AB51" s="296"/>
      <c r="AC51" s="139" t="e">
        <f>(AC50/AC58)</f>
        <v>#DIV/0!</v>
      </c>
      <c r="AD51" s="296"/>
      <c r="AE51" s="139" t="e">
        <f>(AE50/AE58)</f>
        <v>#DIV/0!</v>
      </c>
      <c r="AF51" s="296"/>
      <c r="AG51" s="139" t="e">
        <f>(AG50/AG58)</f>
        <v>#DIV/0!</v>
      </c>
      <c r="AH51" s="296"/>
      <c r="AI51" s="139" t="e">
        <f>(AI50/AI58)</f>
        <v>#DIV/0!</v>
      </c>
      <c r="AJ51" s="296"/>
      <c r="AK51" s="139" t="e">
        <f>(AK50/AK58)</f>
        <v>#DIV/0!</v>
      </c>
      <c r="AL51" s="296"/>
      <c r="AM51" s="139" t="e">
        <f>(AM50/AM58)</f>
        <v>#DIV/0!</v>
      </c>
      <c r="AN51" s="296"/>
      <c r="AO51" s="139" t="e">
        <f>(AO50/AO58)</f>
        <v>#DIV/0!</v>
      </c>
      <c r="AP51" s="296"/>
      <c r="AQ51" s="139" t="e">
        <f>(AQ50/AQ58)</f>
        <v>#DIV/0!</v>
      </c>
      <c r="AR51" s="296"/>
      <c r="AS51" s="139" t="e">
        <f>(AS50/AS58)</f>
        <v>#DIV/0!</v>
      </c>
      <c r="AT51" s="296"/>
      <c r="AU51" s="139" t="e">
        <f>(AU50/AU58)</f>
        <v>#DIV/0!</v>
      </c>
      <c r="AV51" s="296"/>
      <c r="AW51" s="139" t="e">
        <f>(AW50/AW58)</f>
        <v>#DIV/0!</v>
      </c>
      <c r="AX51" s="296"/>
      <c r="AY51" s="139" t="e">
        <f>(AY50/AY58)</f>
        <v>#DIV/0!</v>
      </c>
      <c r="AZ51" s="296"/>
      <c r="BA51" s="139" t="e">
        <f>(BA50/BA58)</f>
        <v>#DIV/0!</v>
      </c>
      <c r="BB51" s="296"/>
      <c r="BC51" s="139" t="e">
        <f>(BC50/BC58)</f>
        <v>#DIV/0!</v>
      </c>
      <c r="BD51" s="296"/>
      <c r="BE51" s="140" t="e">
        <f>(BE50/BE58)</f>
        <v>#DIV/0!</v>
      </c>
      <c r="BF51" s="276" t="e">
        <f t="shared" ref="BF51:CR51" si="39">(BF50/BF58)</f>
        <v>#DIV/0!</v>
      </c>
      <c r="BG51" s="276" t="e">
        <f t="shared" si="39"/>
        <v>#DIV/0!</v>
      </c>
      <c r="BH51" s="140" t="e">
        <f t="shared" si="39"/>
        <v>#DIV/0!</v>
      </c>
      <c r="BI51" s="276" t="e">
        <f t="shared" si="39"/>
        <v>#DIV/0!</v>
      </c>
      <c r="BJ51" s="276" t="e">
        <f t="shared" si="39"/>
        <v>#DIV/0!</v>
      </c>
      <c r="BK51" s="140" t="e">
        <f t="shared" si="39"/>
        <v>#DIV/0!</v>
      </c>
      <c r="BL51" s="276" t="e">
        <f t="shared" si="39"/>
        <v>#DIV/0!</v>
      </c>
      <c r="BM51" s="276" t="e">
        <f t="shared" si="39"/>
        <v>#DIV/0!</v>
      </c>
      <c r="BN51" s="140" t="e">
        <f t="shared" si="39"/>
        <v>#DIV/0!</v>
      </c>
      <c r="BO51" s="276" t="e">
        <f t="shared" si="39"/>
        <v>#DIV/0!</v>
      </c>
      <c r="BP51" s="276" t="e">
        <f t="shared" si="39"/>
        <v>#DIV/0!</v>
      </c>
      <c r="BQ51" s="140" t="e">
        <f t="shared" si="39"/>
        <v>#DIV/0!</v>
      </c>
      <c r="BR51" s="276" t="e">
        <f t="shared" si="39"/>
        <v>#DIV/0!</v>
      </c>
      <c r="BS51" s="276" t="e">
        <f t="shared" si="39"/>
        <v>#DIV/0!</v>
      </c>
      <c r="BT51" s="140" t="e">
        <f t="shared" si="39"/>
        <v>#DIV/0!</v>
      </c>
      <c r="BU51" s="276" t="e">
        <f t="shared" si="39"/>
        <v>#DIV/0!</v>
      </c>
      <c r="BV51" s="276" t="e">
        <f t="shared" si="39"/>
        <v>#DIV/0!</v>
      </c>
      <c r="BW51" s="141" t="e">
        <f t="shared" si="39"/>
        <v>#DIV/0!</v>
      </c>
      <c r="BX51" s="141" t="e">
        <f t="shared" si="39"/>
        <v>#DIV/0!</v>
      </c>
      <c r="BY51" s="140" t="e">
        <f t="shared" si="39"/>
        <v>#DIV/0!</v>
      </c>
      <c r="BZ51" s="276" t="e">
        <f t="shared" si="39"/>
        <v>#DIV/0!</v>
      </c>
      <c r="CA51" s="276" t="e">
        <f t="shared" si="39"/>
        <v>#DIV/0!</v>
      </c>
      <c r="CB51" s="140" t="e">
        <f t="shared" si="39"/>
        <v>#DIV/0!</v>
      </c>
      <c r="CC51" s="276" t="e">
        <f t="shared" si="39"/>
        <v>#DIV/0!</v>
      </c>
      <c r="CD51" s="276" t="e">
        <f t="shared" si="39"/>
        <v>#DIV/0!</v>
      </c>
      <c r="CE51" s="140" t="e">
        <f t="shared" si="39"/>
        <v>#DIV/0!</v>
      </c>
      <c r="CF51" s="276" t="e">
        <f t="shared" si="39"/>
        <v>#DIV/0!</v>
      </c>
      <c r="CG51" s="276" t="e">
        <f t="shared" si="39"/>
        <v>#DIV/0!</v>
      </c>
      <c r="CH51" s="140" t="e">
        <f t="shared" si="39"/>
        <v>#DIV/0!</v>
      </c>
      <c r="CI51" s="276" t="e">
        <f t="shared" si="39"/>
        <v>#DIV/0!</v>
      </c>
      <c r="CJ51" s="276" t="e">
        <f t="shared" si="39"/>
        <v>#DIV/0!</v>
      </c>
      <c r="CK51" s="140" t="e">
        <f t="shared" si="39"/>
        <v>#DIV/0!</v>
      </c>
      <c r="CL51" s="276" t="e">
        <f t="shared" si="39"/>
        <v>#DIV/0!</v>
      </c>
      <c r="CM51" s="276" t="e">
        <f t="shared" si="39"/>
        <v>#DIV/0!</v>
      </c>
      <c r="CN51" s="140" t="e">
        <f t="shared" si="39"/>
        <v>#DIV/0!</v>
      </c>
      <c r="CO51" s="276" t="e">
        <f t="shared" si="39"/>
        <v>#DIV/0!</v>
      </c>
      <c r="CP51" s="276" t="e">
        <f t="shared" si="39"/>
        <v>#DIV/0!</v>
      </c>
      <c r="CQ51" s="141" t="e">
        <f t="shared" si="39"/>
        <v>#DIV/0!</v>
      </c>
      <c r="CR51" s="141" t="e">
        <f t="shared" si="39"/>
        <v>#DIV/0!</v>
      </c>
    </row>
    <row r="52" spans="1:96" s="144" customFormat="1" ht="15" customHeight="1">
      <c r="A52" s="313"/>
      <c r="B52" s="304" t="s">
        <v>29</v>
      </c>
      <c r="C52" s="305"/>
      <c r="D52" s="305"/>
      <c r="E52" s="136">
        <f>COUNTIF(E$9:E$49,2)</f>
        <v>0</v>
      </c>
      <c r="F52" s="296"/>
      <c r="G52" s="136">
        <f>COUNTIF(G$9:G$49,2)</f>
        <v>0</v>
      </c>
      <c r="H52" s="296"/>
      <c r="I52" s="136">
        <f>COUNTIF(I$9:I$49,2)</f>
        <v>0</v>
      </c>
      <c r="J52" s="296"/>
      <c r="K52" s="136">
        <f>COUNTIF(K$9:K$49,2)</f>
        <v>0</v>
      </c>
      <c r="L52" s="296"/>
      <c r="M52" s="136">
        <f>COUNTIF(M$9:M$49,2)</f>
        <v>0</v>
      </c>
      <c r="N52" s="296"/>
      <c r="O52" s="136">
        <f>COUNTIF(O$9:O$49,2)</f>
        <v>0</v>
      </c>
      <c r="P52" s="296"/>
      <c r="Q52" s="136">
        <f>COUNTIF(Q$9:Q$49,2)</f>
        <v>0</v>
      </c>
      <c r="R52" s="296"/>
      <c r="S52" s="136">
        <f>COUNTIF(S$9:S$49,2)</f>
        <v>0</v>
      </c>
      <c r="T52" s="296"/>
      <c r="U52" s="136">
        <f>COUNTIF(U$9:U$49,2)</f>
        <v>0</v>
      </c>
      <c r="V52" s="296"/>
      <c r="W52" s="136">
        <f>COUNTIF(W$9:W$49,2)</f>
        <v>0</v>
      </c>
      <c r="X52" s="296"/>
      <c r="Y52" s="136">
        <f>COUNTIF(Y$9:Y$49,2)</f>
        <v>0</v>
      </c>
      <c r="Z52" s="296"/>
      <c r="AA52" s="136">
        <f>COUNTIF(AA$9:AA$49,2)</f>
        <v>0</v>
      </c>
      <c r="AB52" s="296"/>
      <c r="AC52" s="136">
        <f>COUNTIF(AC$9:AC$49,2)</f>
        <v>0</v>
      </c>
      <c r="AD52" s="296"/>
      <c r="AE52" s="136">
        <f>COUNTIF(AE$9:AE$49,2)</f>
        <v>0</v>
      </c>
      <c r="AF52" s="296"/>
      <c r="AG52" s="136">
        <f>COUNTIF(AG$9:AG$49,2)</f>
        <v>0</v>
      </c>
      <c r="AH52" s="296"/>
      <c r="AI52" s="136">
        <f>COUNTIF(AI$9:AI$49,2)</f>
        <v>0</v>
      </c>
      <c r="AJ52" s="296"/>
      <c r="AK52" s="136">
        <f>COUNTIF(AK$9:AK$49,2)</f>
        <v>0</v>
      </c>
      <c r="AL52" s="296"/>
      <c r="AM52" s="136">
        <f>COUNTIF(AM$9:AM$49,2)</f>
        <v>0</v>
      </c>
      <c r="AN52" s="296"/>
      <c r="AO52" s="136">
        <f>COUNTIF(AO$9:AO$49,2)</f>
        <v>0</v>
      </c>
      <c r="AP52" s="296"/>
      <c r="AQ52" s="136">
        <f>COUNTIF(AQ$9:AQ$49,2)</f>
        <v>0</v>
      </c>
      <c r="AR52" s="296"/>
      <c r="AS52" s="136">
        <f>COUNTIF(AS$9:AS$49,2)</f>
        <v>0</v>
      </c>
      <c r="AT52" s="296"/>
      <c r="AU52" s="136">
        <f>COUNTIF(AU$9:AU$49,2)</f>
        <v>0</v>
      </c>
      <c r="AV52" s="296"/>
      <c r="AW52" s="136">
        <f>COUNTIF(AW$9:AW$49,2)</f>
        <v>0</v>
      </c>
      <c r="AX52" s="296"/>
      <c r="AY52" s="136">
        <f>COUNTIF(AY$9:AY$49,2)</f>
        <v>0</v>
      </c>
      <c r="AZ52" s="296"/>
      <c r="BA52" s="136">
        <f>COUNTIF(BA$9:BA$49,2)</f>
        <v>0</v>
      </c>
      <c r="BB52" s="296"/>
      <c r="BC52" s="136">
        <f>COUNTIF(BC$9:BC$49,2)</f>
        <v>0</v>
      </c>
      <c r="BD52" s="296"/>
      <c r="BE52" s="137">
        <f t="shared" ref="BE52:CR52" si="40">COUNTIF(BE$9:BE$48,2)</f>
        <v>0</v>
      </c>
      <c r="BF52" s="272">
        <f t="shared" si="40"/>
        <v>0</v>
      </c>
      <c r="BG52" s="272">
        <f t="shared" si="40"/>
        <v>0</v>
      </c>
      <c r="BH52" s="137">
        <f t="shared" si="40"/>
        <v>0</v>
      </c>
      <c r="BI52" s="272">
        <f t="shared" si="40"/>
        <v>0</v>
      </c>
      <c r="BJ52" s="272">
        <f t="shared" si="40"/>
        <v>0</v>
      </c>
      <c r="BK52" s="137">
        <f t="shared" si="40"/>
        <v>0</v>
      </c>
      <c r="BL52" s="272">
        <f t="shared" si="40"/>
        <v>0</v>
      </c>
      <c r="BM52" s="272">
        <f t="shared" si="40"/>
        <v>0</v>
      </c>
      <c r="BN52" s="137">
        <f t="shared" si="40"/>
        <v>0</v>
      </c>
      <c r="BO52" s="272">
        <f t="shared" si="40"/>
        <v>0</v>
      </c>
      <c r="BP52" s="272">
        <f t="shared" si="40"/>
        <v>0</v>
      </c>
      <c r="BQ52" s="137">
        <f t="shared" si="40"/>
        <v>0</v>
      </c>
      <c r="BR52" s="272">
        <f t="shared" si="40"/>
        <v>0</v>
      </c>
      <c r="BS52" s="272">
        <f t="shared" si="40"/>
        <v>0</v>
      </c>
      <c r="BT52" s="137">
        <f t="shared" si="40"/>
        <v>0</v>
      </c>
      <c r="BU52" s="272">
        <f t="shared" si="40"/>
        <v>0</v>
      </c>
      <c r="BV52" s="272">
        <f t="shared" si="40"/>
        <v>0</v>
      </c>
      <c r="BW52" s="138">
        <f t="shared" si="40"/>
        <v>0</v>
      </c>
      <c r="BX52" s="138">
        <f t="shared" si="40"/>
        <v>0</v>
      </c>
      <c r="BY52" s="137">
        <f t="shared" si="40"/>
        <v>0</v>
      </c>
      <c r="BZ52" s="272">
        <f t="shared" si="40"/>
        <v>0</v>
      </c>
      <c r="CA52" s="272">
        <f t="shared" si="40"/>
        <v>0</v>
      </c>
      <c r="CB52" s="137">
        <f t="shared" si="40"/>
        <v>0</v>
      </c>
      <c r="CC52" s="272">
        <f t="shared" si="40"/>
        <v>0</v>
      </c>
      <c r="CD52" s="272">
        <f t="shared" si="40"/>
        <v>0</v>
      </c>
      <c r="CE52" s="137">
        <f t="shared" si="40"/>
        <v>0</v>
      </c>
      <c r="CF52" s="272">
        <f t="shared" si="40"/>
        <v>0</v>
      </c>
      <c r="CG52" s="272">
        <f t="shared" si="40"/>
        <v>0</v>
      </c>
      <c r="CH52" s="137">
        <f t="shared" si="40"/>
        <v>0</v>
      </c>
      <c r="CI52" s="272">
        <f t="shared" si="40"/>
        <v>0</v>
      </c>
      <c r="CJ52" s="272">
        <f t="shared" si="40"/>
        <v>0</v>
      </c>
      <c r="CK52" s="137">
        <f t="shared" si="40"/>
        <v>0</v>
      </c>
      <c r="CL52" s="272">
        <f t="shared" si="40"/>
        <v>0</v>
      </c>
      <c r="CM52" s="272">
        <f t="shared" si="40"/>
        <v>0</v>
      </c>
      <c r="CN52" s="137">
        <f t="shared" si="40"/>
        <v>0</v>
      </c>
      <c r="CO52" s="272">
        <f t="shared" si="40"/>
        <v>0</v>
      </c>
      <c r="CP52" s="272">
        <f t="shared" si="40"/>
        <v>0</v>
      </c>
      <c r="CQ52" s="138">
        <f t="shared" si="40"/>
        <v>0</v>
      </c>
      <c r="CR52" s="138">
        <f t="shared" si="40"/>
        <v>0</v>
      </c>
    </row>
    <row r="53" spans="1:96" s="144" customFormat="1" ht="15" customHeight="1">
      <c r="A53" s="313"/>
      <c r="B53" s="305"/>
      <c r="C53" s="305"/>
      <c r="D53" s="305"/>
      <c r="E53" s="139" t="e">
        <f>(E52/E58)</f>
        <v>#DIV/0!</v>
      </c>
      <c r="F53" s="296"/>
      <c r="G53" s="139" t="e">
        <f>(G52/G58)</f>
        <v>#DIV/0!</v>
      </c>
      <c r="H53" s="296"/>
      <c r="I53" s="139" t="e">
        <f>(I52/I58)</f>
        <v>#DIV/0!</v>
      </c>
      <c r="J53" s="296"/>
      <c r="K53" s="139" t="e">
        <f>(K52/K58)</f>
        <v>#DIV/0!</v>
      </c>
      <c r="L53" s="296"/>
      <c r="M53" s="139" t="e">
        <f>(M52/M58)</f>
        <v>#DIV/0!</v>
      </c>
      <c r="N53" s="296"/>
      <c r="O53" s="139" t="e">
        <f>(O52/O58)</f>
        <v>#DIV/0!</v>
      </c>
      <c r="P53" s="296"/>
      <c r="Q53" s="139" t="e">
        <f>(Q52/Q58)</f>
        <v>#DIV/0!</v>
      </c>
      <c r="R53" s="296"/>
      <c r="S53" s="139" t="e">
        <f>(S52/S58)</f>
        <v>#DIV/0!</v>
      </c>
      <c r="T53" s="296"/>
      <c r="U53" s="139" t="e">
        <f>(U52/U58)</f>
        <v>#DIV/0!</v>
      </c>
      <c r="V53" s="296"/>
      <c r="W53" s="139" t="e">
        <f>(W52/W58)</f>
        <v>#DIV/0!</v>
      </c>
      <c r="X53" s="296"/>
      <c r="Y53" s="139" t="e">
        <f>(Y52/Y58)</f>
        <v>#DIV/0!</v>
      </c>
      <c r="Z53" s="296"/>
      <c r="AA53" s="139" t="e">
        <f>(AA52/AA58)</f>
        <v>#DIV/0!</v>
      </c>
      <c r="AB53" s="296"/>
      <c r="AC53" s="139" t="e">
        <f>(AC52/AC58)</f>
        <v>#DIV/0!</v>
      </c>
      <c r="AD53" s="296"/>
      <c r="AE53" s="139" t="e">
        <f>(AE52/AE58)</f>
        <v>#DIV/0!</v>
      </c>
      <c r="AF53" s="296"/>
      <c r="AG53" s="139" t="e">
        <f>(AG52/AG58)</f>
        <v>#DIV/0!</v>
      </c>
      <c r="AH53" s="296"/>
      <c r="AI53" s="139" t="e">
        <f>(AI52/AI58)</f>
        <v>#DIV/0!</v>
      </c>
      <c r="AJ53" s="296"/>
      <c r="AK53" s="139" t="e">
        <f>(AK52/AK58)</f>
        <v>#DIV/0!</v>
      </c>
      <c r="AL53" s="296"/>
      <c r="AM53" s="139" t="e">
        <f>(AM52/AM58)</f>
        <v>#DIV/0!</v>
      </c>
      <c r="AN53" s="296"/>
      <c r="AO53" s="139" t="e">
        <f>(AO52/AO58)</f>
        <v>#DIV/0!</v>
      </c>
      <c r="AP53" s="296"/>
      <c r="AQ53" s="139" t="e">
        <f>(AQ52/AQ58)</f>
        <v>#DIV/0!</v>
      </c>
      <c r="AR53" s="296"/>
      <c r="AS53" s="139" t="e">
        <f>(AS52/AS58)</f>
        <v>#DIV/0!</v>
      </c>
      <c r="AT53" s="296"/>
      <c r="AU53" s="139" t="e">
        <f>(AU52/AU58)</f>
        <v>#DIV/0!</v>
      </c>
      <c r="AV53" s="296"/>
      <c r="AW53" s="139" t="e">
        <f>(AW52/AW58)</f>
        <v>#DIV/0!</v>
      </c>
      <c r="AX53" s="296"/>
      <c r="AY53" s="139" t="e">
        <f>(AY52/AY58)</f>
        <v>#DIV/0!</v>
      </c>
      <c r="AZ53" s="296"/>
      <c r="BA53" s="139" t="e">
        <f>(BA52/BA58)</f>
        <v>#DIV/0!</v>
      </c>
      <c r="BB53" s="296"/>
      <c r="BC53" s="139" t="e">
        <f>(BC52/BC58)</f>
        <v>#DIV/0!</v>
      </c>
      <c r="BD53" s="296"/>
      <c r="BE53" s="140" t="e">
        <f>(BE52/BE58)</f>
        <v>#DIV/0!</v>
      </c>
      <c r="BF53" s="276" t="e">
        <f t="shared" ref="BF53:CR53" si="41">(BF52/BF58)</f>
        <v>#DIV/0!</v>
      </c>
      <c r="BG53" s="276" t="e">
        <f t="shared" si="41"/>
        <v>#DIV/0!</v>
      </c>
      <c r="BH53" s="140" t="e">
        <f t="shared" si="41"/>
        <v>#DIV/0!</v>
      </c>
      <c r="BI53" s="276" t="e">
        <f t="shared" si="41"/>
        <v>#DIV/0!</v>
      </c>
      <c r="BJ53" s="276" t="e">
        <f t="shared" si="41"/>
        <v>#DIV/0!</v>
      </c>
      <c r="BK53" s="140" t="e">
        <f t="shared" si="41"/>
        <v>#DIV/0!</v>
      </c>
      <c r="BL53" s="276" t="e">
        <f t="shared" si="41"/>
        <v>#DIV/0!</v>
      </c>
      <c r="BM53" s="276" t="e">
        <f t="shared" si="41"/>
        <v>#DIV/0!</v>
      </c>
      <c r="BN53" s="140" t="e">
        <f t="shared" si="41"/>
        <v>#DIV/0!</v>
      </c>
      <c r="BO53" s="276" t="e">
        <f t="shared" si="41"/>
        <v>#DIV/0!</v>
      </c>
      <c r="BP53" s="276" t="e">
        <f t="shared" si="41"/>
        <v>#DIV/0!</v>
      </c>
      <c r="BQ53" s="140" t="e">
        <f t="shared" si="41"/>
        <v>#DIV/0!</v>
      </c>
      <c r="BR53" s="276" t="e">
        <f t="shared" si="41"/>
        <v>#DIV/0!</v>
      </c>
      <c r="BS53" s="276" t="e">
        <f t="shared" si="41"/>
        <v>#DIV/0!</v>
      </c>
      <c r="BT53" s="140" t="e">
        <f t="shared" si="41"/>
        <v>#DIV/0!</v>
      </c>
      <c r="BU53" s="276" t="e">
        <f t="shared" si="41"/>
        <v>#DIV/0!</v>
      </c>
      <c r="BV53" s="276" t="e">
        <f t="shared" si="41"/>
        <v>#DIV/0!</v>
      </c>
      <c r="BW53" s="141" t="e">
        <f t="shared" si="41"/>
        <v>#DIV/0!</v>
      </c>
      <c r="BX53" s="141" t="e">
        <f t="shared" si="41"/>
        <v>#DIV/0!</v>
      </c>
      <c r="BY53" s="140" t="e">
        <f t="shared" si="41"/>
        <v>#DIV/0!</v>
      </c>
      <c r="BZ53" s="276" t="e">
        <f t="shared" si="41"/>
        <v>#DIV/0!</v>
      </c>
      <c r="CA53" s="276" t="e">
        <f t="shared" si="41"/>
        <v>#DIV/0!</v>
      </c>
      <c r="CB53" s="140" t="e">
        <f t="shared" si="41"/>
        <v>#DIV/0!</v>
      </c>
      <c r="CC53" s="276" t="e">
        <f t="shared" si="41"/>
        <v>#DIV/0!</v>
      </c>
      <c r="CD53" s="276" t="e">
        <f t="shared" si="41"/>
        <v>#DIV/0!</v>
      </c>
      <c r="CE53" s="140" t="e">
        <f t="shared" si="41"/>
        <v>#DIV/0!</v>
      </c>
      <c r="CF53" s="276" t="e">
        <f t="shared" si="41"/>
        <v>#DIV/0!</v>
      </c>
      <c r="CG53" s="276" t="e">
        <f t="shared" si="41"/>
        <v>#DIV/0!</v>
      </c>
      <c r="CH53" s="140" t="e">
        <f t="shared" si="41"/>
        <v>#DIV/0!</v>
      </c>
      <c r="CI53" s="276" t="e">
        <f t="shared" si="41"/>
        <v>#DIV/0!</v>
      </c>
      <c r="CJ53" s="276" t="e">
        <f t="shared" si="41"/>
        <v>#DIV/0!</v>
      </c>
      <c r="CK53" s="140" t="e">
        <f t="shared" si="41"/>
        <v>#DIV/0!</v>
      </c>
      <c r="CL53" s="276" t="e">
        <f t="shared" si="41"/>
        <v>#DIV/0!</v>
      </c>
      <c r="CM53" s="276" t="e">
        <f t="shared" si="41"/>
        <v>#DIV/0!</v>
      </c>
      <c r="CN53" s="140" t="e">
        <f t="shared" si="41"/>
        <v>#DIV/0!</v>
      </c>
      <c r="CO53" s="276" t="e">
        <f t="shared" si="41"/>
        <v>#DIV/0!</v>
      </c>
      <c r="CP53" s="276" t="e">
        <f t="shared" si="41"/>
        <v>#DIV/0!</v>
      </c>
      <c r="CQ53" s="141" t="e">
        <f t="shared" si="41"/>
        <v>#DIV/0!</v>
      </c>
      <c r="CR53" s="141" t="e">
        <f t="shared" si="41"/>
        <v>#DIV/0!</v>
      </c>
    </row>
    <row r="54" spans="1:96" s="144" customFormat="1" ht="15" customHeight="1">
      <c r="A54" s="313"/>
      <c r="B54" s="304" t="s">
        <v>28</v>
      </c>
      <c r="C54" s="305"/>
      <c r="D54" s="305"/>
      <c r="E54" s="136">
        <f>COUNTIF(E$9:E$48,3)</f>
        <v>0</v>
      </c>
      <c r="F54" s="296"/>
      <c r="G54" s="136">
        <f>COUNTIF(G$9:G$48,3)</f>
        <v>0</v>
      </c>
      <c r="H54" s="296"/>
      <c r="I54" s="136">
        <f>COUNTIF(I$9:I$48,3)</f>
        <v>0</v>
      </c>
      <c r="J54" s="296"/>
      <c r="K54" s="136">
        <f>COUNTIF(K$9:K$48,3)</f>
        <v>0</v>
      </c>
      <c r="L54" s="296"/>
      <c r="M54" s="136">
        <f>COUNTIF(M$9:M$48,3)</f>
        <v>0</v>
      </c>
      <c r="N54" s="296"/>
      <c r="O54" s="136">
        <f>COUNTIF(O$9:O$48,3)</f>
        <v>0</v>
      </c>
      <c r="P54" s="296"/>
      <c r="Q54" s="136">
        <f>COUNTIF(Q$9:Q$48,3)</f>
        <v>0</v>
      </c>
      <c r="R54" s="296"/>
      <c r="S54" s="136">
        <f>COUNTIF(S$9:S$48,3)</f>
        <v>0</v>
      </c>
      <c r="T54" s="296"/>
      <c r="U54" s="136">
        <f>COUNTIF(U$9:U$48,3)</f>
        <v>0</v>
      </c>
      <c r="V54" s="296"/>
      <c r="W54" s="136">
        <f>COUNTIF(W$9:W$48,3)</f>
        <v>0</v>
      </c>
      <c r="X54" s="296"/>
      <c r="Y54" s="136">
        <f>COUNTIF(Y$9:Y$48,3)</f>
        <v>0</v>
      </c>
      <c r="Z54" s="296"/>
      <c r="AA54" s="136">
        <f>COUNTIF(AA$9:AA$48,3)</f>
        <v>0</v>
      </c>
      <c r="AB54" s="296"/>
      <c r="AC54" s="136">
        <f>COUNTIF(AC$9:AC$48,3)</f>
        <v>0</v>
      </c>
      <c r="AD54" s="296"/>
      <c r="AE54" s="136">
        <f>COUNTIF(AE$9:AE$48,3)</f>
        <v>0</v>
      </c>
      <c r="AF54" s="296"/>
      <c r="AG54" s="136">
        <f>COUNTIF(AG$9:AG$48,3)</f>
        <v>0</v>
      </c>
      <c r="AH54" s="296"/>
      <c r="AI54" s="136">
        <f>COUNTIF(AI$9:AI$48,3)</f>
        <v>0</v>
      </c>
      <c r="AJ54" s="296"/>
      <c r="AK54" s="136">
        <f>COUNTIF(AK$9:AK$48,3)</f>
        <v>0</v>
      </c>
      <c r="AL54" s="296"/>
      <c r="AM54" s="136">
        <f>COUNTIF(AM$9:AM$48,3)</f>
        <v>0</v>
      </c>
      <c r="AN54" s="296"/>
      <c r="AO54" s="136">
        <f>COUNTIF(AO$9:AO$48,3)</f>
        <v>0</v>
      </c>
      <c r="AP54" s="296"/>
      <c r="AQ54" s="136">
        <f>COUNTIF(AQ$9:AQ$48,3)</f>
        <v>0</v>
      </c>
      <c r="AR54" s="296"/>
      <c r="AS54" s="136">
        <f>COUNTIF(AS$9:AS$48,3)</f>
        <v>0</v>
      </c>
      <c r="AT54" s="296"/>
      <c r="AU54" s="136">
        <f>COUNTIF(AU$9:AU$48,3)</f>
        <v>0</v>
      </c>
      <c r="AV54" s="296"/>
      <c r="AW54" s="136">
        <f>COUNTIF(AW$9:AW$48,3)</f>
        <v>0</v>
      </c>
      <c r="AX54" s="296"/>
      <c r="AY54" s="136">
        <f>COUNTIF(AY$9:AY$48,3)</f>
        <v>0</v>
      </c>
      <c r="AZ54" s="296"/>
      <c r="BA54" s="136">
        <f>COUNTIF(BA$9:BA$48,3)</f>
        <v>0</v>
      </c>
      <c r="BB54" s="296"/>
      <c r="BC54" s="136">
        <f>COUNTIF(BC$9:BC$48,3)</f>
        <v>0</v>
      </c>
      <c r="BD54" s="296"/>
      <c r="BE54" s="137">
        <f t="shared" ref="BE54:CR54" si="42">COUNTIF(BE$9:BE$48,3)</f>
        <v>0</v>
      </c>
      <c r="BF54" s="272">
        <f t="shared" si="42"/>
        <v>0</v>
      </c>
      <c r="BG54" s="272">
        <f t="shared" si="42"/>
        <v>0</v>
      </c>
      <c r="BH54" s="137">
        <f t="shared" si="42"/>
        <v>0</v>
      </c>
      <c r="BI54" s="272">
        <f t="shared" si="42"/>
        <v>0</v>
      </c>
      <c r="BJ54" s="272">
        <f t="shared" si="42"/>
        <v>0</v>
      </c>
      <c r="BK54" s="137">
        <f t="shared" si="42"/>
        <v>0</v>
      </c>
      <c r="BL54" s="272">
        <f t="shared" si="42"/>
        <v>0</v>
      </c>
      <c r="BM54" s="272">
        <f t="shared" si="42"/>
        <v>0</v>
      </c>
      <c r="BN54" s="137">
        <f t="shared" si="42"/>
        <v>0</v>
      </c>
      <c r="BO54" s="272">
        <f t="shared" si="42"/>
        <v>0</v>
      </c>
      <c r="BP54" s="272">
        <f t="shared" si="42"/>
        <v>0</v>
      </c>
      <c r="BQ54" s="137">
        <f t="shared" si="42"/>
        <v>0</v>
      </c>
      <c r="BR54" s="272">
        <f t="shared" si="42"/>
        <v>0</v>
      </c>
      <c r="BS54" s="272">
        <f t="shared" si="42"/>
        <v>0</v>
      </c>
      <c r="BT54" s="137">
        <f t="shared" si="42"/>
        <v>0</v>
      </c>
      <c r="BU54" s="272">
        <f t="shared" si="42"/>
        <v>0</v>
      </c>
      <c r="BV54" s="272">
        <f t="shared" si="42"/>
        <v>0</v>
      </c>
      <c r="BW54" s="138">
        <f t="shared" si="42"/>
        <v>0</v>
      </c>
      <c r="BX54" s="138">
        <f t="shared" si="42"/>
        <v>0</v>
      </c>
      <c r="BY54" s="137">
        <f t="shared" si="42"/>
        <v>0</v>
      </c>
      <c r="BZ54" s="272">
        <f t="shared" si="42"/>
        <v>0</v>
      </c>
      <c r="CA54" s="272">
        <f t="shared" si="42"/>
        <v>0</v>
      </c>
      <c r="CB54" s="137">
        <f t="shared" si="42"/>
        <v>0</v>
      </c>
      <c r="CC54" s="272">
        <f t="shared" si="42"/>
        <v>0</v>
      </c>
      <c r="CD54" s="272">
        <f t="shared" si="42"/>
        <v>0</v>
      </c>
      <c r="CE54" s="137">
        <f t="shared" si="42"/>
        <v>0</v>
      </c>
      <c r="CF54" s="272">
        <f t="shared" si="42"/>
        <v>0</v>
      </c>
      <c r="CG54" s="272">
        <f t="shared" si="42"/>
        <v>0</v>
      </c>
      <c r="CH54" s="137">
        <f t="shared" si="42"/>
        <v>0</v>
      </c>
      <c r="CI54" s="272">
        <f t="shared" si="42"/>
        <v>0</v>
      </c>
      <c r="CJ54" s="272">
        <f t="shared" si="42"/>
        <v>0</v>
      </c>
      <c r="CK54" s="137">
        <f t="shared" si="42"/>
        <v>0</v>
      </c>
      <c r="CL54" s="272">
        <f t="shared" si="42"/>
        <v>0</v>
      </c>
      <c r="CM54" s="272">
        <f t="shared" si="42"/>
        <v>0</v>
      </c>
      <c r="CN54" s="137">
        <f t="shared" si="42"/>
        <v>0</v>
      </c>
      <c r="CO54" s="272">
        <f t="shared" si="42"/>
        <v>0</v>
      </c>
      <c r="CP54" s="272">
        <f t="shared" si="42"/>
        <v>0</v>
      </c>
      <c r="CQ54" s="138">
        <f t="shared" si="42"/>
        <v>0</v>
      </c>
      <c r="CR54" s="138">
        <f t="shared" si="42"/>
        <v>0</v>
      </c>
    </row>
    <row r="55" spans="1:96" s="144" customFormat="1" ht="15" customHeight="1">
      <c r="A55" s="313"/>
      <c r="B55" s="305"/>
      <c r="C55" s="305"/>
      <c r="D55" s="305"/>
      <c r="E55" s="139" t="e">
        <f>(E54/E58)</f>
        <v>#DIV/0!</v>
      </c>
      <c r="F55" s="296"/>
      <c r="G55" s="139" t="e">
        <f>(G54/G58)</f>
        <v>#DIV/0!</v>
      </c>
      <c r="H55" s="296"/>
      <c r="I55" s="139" t="e">
        <f>(I54/I58)</f>
        <v>#DIV/0!</v>
      </c>
      <c r="J55" s="296"/>
      <c r="K55" s="139" t="e">
        <f>(K54/K58)</f>
        <v>#DIV/0!</v>
      </c>
      <c r="L55" s="296"/>
      <c r="M55" s="139" t="e">
        <f>(M54/M58)</f>
        <v>#DIV/0!</v>
      </c>
      <c r="N55" s="296"/>
      <c r="O55" s="139" t="e">
        <f>(O54/O58)</f>
        <v>#DIV/0!</v>
      </c>
      <c r="P55" s="296"/>
      <c r="Q55" s="139" t="e">
        <f>(Q54/Q58)</f>
        <v>#DIV/0!</v>
      </c>
      <c r="R55" s="296"/>
      <c r="S55" s="139" t="e">
        <f>(S54/S58)</f>
        <v>#DIV/0!</v>
      </c>
      <c r="T55" s="296"/>
      <c r="U55" s="139" t="e">
        <f>(U54/U58)</f>
        <v>#DIV/0!</v>
      </c>
      <c r="V55" s="296"/>
      <c r="W55" s="139" t="e">
        <f>(W54/W58)</f>
        <v>#DIV/0!</v>
      </c>
      <c r="X55" s="296"/>
      <c r="Y55" s="139" t="e">
        <f>(Y54/Y58)</f>
        <v>#DIV/0!</v>
      </c>
      <c r="Z55" s="296"/>
      <c r="AA55" s="139" t="e">
        <f>(AA54/AA58)</f>
        <v>#DIV/0!</v>
      </c>
      <c r="AB55" s="296"/>
      <c r="AC55" s="139" t="e">
        <f>(AC54/AC58)</f>
        <v>#DIV/0!</v>
      </c>
      <c r="AD55" s="296"/>
      <c r="AE55" s="139" t="e">
        <f>(AE54/AE58)</f>
        <v>#DIV/0!</v>
      </c>
      <c r="AF55" s="296"/>
      <c r="AG55" s="139" t="e">
        <f>(AG54/AG58)</f>
        <v>#DIV/0!</v>
      </c>
      <c r="AH55" s="296"/>
      <c r="AI55" s="139" t="e">
        <f>(AI54/AI58)</f>
        <v>#DIV/0!</v>
      </c>
      <c r="AJ55" s="296"/>
      <c r="AK55" s="139" t="e">
        <f>(AK54/AK58)</f>
        <v>#DIV/0!</v>
      </c>
      <c r="AL55" s="296"/>
      <c r="AM55" s="139" t="e">
        <f>(AM54/AM58)</f>
        <v>#DIV/0!</v>
      </c>
      <c r="AN55" s="296"/>
      <c r="AO55" s="139" t="e">
        <f>(AO54/AO58)</f>
        <v>#DIV/0!</v>
      </c>
      <c r="AP55" s="296"/>
      <c r="AQ55" s="139" t="e">
        <f>(AQ54/AQ58)</f>
        <v>#DIV/0!</v>
      </c>
      <c r="AR55" s="296"/>
      <c r="AS55" s="139" t="e">
        <f>(AS54/AS58)</f>
        <v>#DIV/0!</v>
      </c>
      <c r="AT55" s="296"/>
      <c r="AU55" s="139" t="e">
        <f>(AU54/AU58)</f>
        <v>#DIV/0!</v>
      </c>
      <c r="AV55" s="296"/>
      <c r="AW55" s="139" t="e">
        <f>(AW54/AW58)</f>
        <v>#DIV/0!</v>
      </c>
      <c r="AX55" s="296"/>
      <c r="AY55" s="139" t="e">
        <f>(AY54/AY58)</f>
        <v>#DIV/0!</v>
      </c>
      <c r="AZ55" s="296"/>
      <c r="BA55" s="139" t="e">
        <f>(BA54/BA58)</f>
        <v>#DIV/0!</v>
      </c>
      <c r="BB55" s="296"/>
      <c r="BC55" s="139" t="e">
        <f>(BC54/BC58)</f>
        <v>#DIV/0!</v>
      </c>
      <c r="BD55" s="296"/>
      <c r="BE55" s="140" t="e">
        <f>(BE54/BE58)</f>
        <v>#DIV/0!</v>
      </c>
      <c r="BF55" s="276" t="e">
        <f t="shared" ref="BF55:CR55" si="43">(BF54/BF58)</f>
        <v>#DIV/0!</v>
      </c>
      <c r="BG55" s="276" t="e">
        <f t="shared" si="43"/>
        <v>#DIV/0!</v>
      </c>
      <c r="BH55" s="140" t="e">
        <f t="shared" si="43"/>
        <v>#DIV/0!</v>
      </c>
      <c r="BI55" s="276" t="e">
        <f t="shared" si="43"/>
        <v>#DIV/0!</v>
      </c>
      <c r="BJ55" s="276" t="e">
        <f t="shared" si="43"/>
        <v>#DIV/0!</v>
      </c>
      <c r="BK55" s="140" t="e">
        <f t="shared" si="43"/>
        <v>#DIV/0!</v>
      </c>
      <c r="BL55" s="276" t="e">
        <f t="shared" si="43"/>
        <v>#DIV/0!</v>
      </c>
      <c r="BM55" s="276" t="e">
        <f t="shared" si="43"/>
        <v>#DIV/0!</v>
      </c>
      <c r="BN55" s="140" t="e">
        <f t="shared" si="43"/>
        <v>#DIV/0!</v>
      </c>
      <c r="BO55" s="276" t="e">
        <f t="shared" si="43"/>
        <v>#DIV/0!</v>
      </c>
      <c r="BP55" s="276" t="e">
        <f t="shared" si="43"/>
        <v>#DIV/0!</v>
      </c>
      <c r="BQ55" s="140" t="e">
        <f t="shared" si="43"/>
        <v>#DIV/0!</v>
      </c>
      <c r="BR55" s="276" t="e">
        <f t="shared" si="43"/>
        <v>#DIV/0!</v>
      </c>
      <c r="BS55" s="276" t="e">
        <f t="shared" si="43"/>
        <v>#DIV/0!</v>
      </c>
      <c r="BT55" s="140" t="e">
        <f t="shared" si="43"/>
        <v>#DIV/0!</v>
      </c>
      <c r="BU55" s="276" t="e">
        <f t="shared" si="43"/>
        <v>#DIV/0!</v>
      </c>
      <c r="BV55" s="276" t="e">
        <f t="shared" si="43"/>
        <v>#DIV/0!</v>
      </c>
      <c r="BW55" s="141" t="e">
        <f t="shared" si="43"/>
        <v>#DIV/0!</v>
      </c>
      <c r="BX55" s="141" t="e">
        <f t="shared" si="43"/>
        <v>#DIV/0!</v>
      </c>
      <c r="BY55" s="140" t="e">
        <f t="shared" si="43"/>
        <v>#DIV/0!</v>
      </c>
      <c r="BZ55" s="276" t="e">
        <f t="shared" si="43"/>
        <v>#DIV/0!</v>
      </c>
      <c r="CA55" s="276" t="e">
        <f t="shared" si="43"/>
        <v>#DIV/0!</v>
      </c>
      <c r="CB55" s="140" t="e">
        <f t="shared" si="43"/>
        <v>#DIV/0!</v>
      </c>
      <c r="CC55" s="276" t="e">
        <f t="shared" si="43"/>
        <v>#DIV/0!</v>
      </c>
      <c r="CD55" s="276" t="e">
        <f t="shared" si="43"/>
        <v>#DIV/0!</v>
      </c>
      <c r="CE55" s="140" t="e">
        <f t="shared" si="43"/>
        <v>#DIV/0!</v>
      </c>
      <c r="CF55" s="276" t="e">
        <f t="shared" si="43"/>
        <v>#DIV/0!</v>
      </c>
      <c r="CG55" s="276" t="e">
        <f t="shared" si="43"/>
        <v>#DIV/0!</v>
      </c>
      <c r="CH55" s="140" t="e">
        <f t="shared" si="43"/>
        <v>#DIV/0!</v>
      </c>
      <c r="CI55" s="276" t="e">
        <f t="shared" si="43"/>
        <v>#DIV/0!</v>
      </c>
      <c r="CJ55" s="276" t="e">
        <f t="shared" si="43"/>
        <v>#DIV/0!</v>
      </c>
      <c r="CK55" s="140" t="e">
        <f t="shared" si="43"/>
        <v>#DIV/0!</v>
      </c>
      <c r="CL55" s="276" t="e">
        <f t="shared" si="43"/>
        <v>#DIV/0!</v>
      </c>
      <c r="CM55" s="276" t="e">
        <f t="shared" si="43"/>
        <v>#DIV/0!</v>
      </c>
      <c r="CN55" s="140" t="e">
        <f t="shared" si="43"/>
        <v>#DIV/0!</v>
      </c>
      <c r="CO55" s="276" t="e">
        <f t="shared" si="43"/>
        <v>#DIV/0!</v>
      </c>
      <c r="CP55" s="276" t="e">
        <f t="shared" si="43"/>
        <v>#DIV/0!</v>
      </c>
      <c r="CQ55" s="141" t="e">
        <f t="shared" si="43"/>
        <v>#DIV/0!</v>
      </c>
      <c r="CR55" s="141" t="e">
        <f t="shared" si="43"/>
        <v>#DIV/0!</v>
      </c>
    </row>
    <row r="56" spans="1:96" s="274" customFormat="1" ht="15.75">
      <c r="A56" s="313"/>
      <c r="B56" s="305" t="s">
        <v>31</v>
      </c>
      <c r="C56" s="305"/>
      <c r="D56" s="305"/>
      <c r="E56" s="272">
        <f>E58-SUM(E50,E52,E54)</f>
        <v>0</v>
      </c>
      <c r="F56" s="296"/>
      <c r="G56" s="272">
        <f>G58-SUM(G50,G52,G54)</f>
        <v>0</v>
      </c>
      <c r="H56" s="296"/>
      <c r="I56" s="272">
        <f>I58-SUM(I50,I52,I54)</f>
        <v>0</v>
      </c>
      <c r="J56" s="296"/>
      <c r="K56" s="272">
        <f>K58-SUM(K50,K52,K54)</f>
        <v>0</v>
      </c>
      <c r="L56" s="296"/>
      <c r="M56" s="272">
        <f>M58-SUM(M50,M52,M54)</f>
        <v>0</v>
      </c>
      <c r="N56" s="296"/>
      <c r="O56" s="272">
        <f>O58-SUM(O50,O52,O54)</f>
        <v>0</v>
      </c>
      <c r="P56" s="296"/>
      <c r="Q56" s="272">
        <f>Q58-SUM(Q50,Q52,Q54)</f>
        <v>0</v>
      </c>
      <c r="R56" s="296"/>
      <c r="S56" s="272">
        <f>S58-SUM(S50,S52,S54)</f>
        <v>0</v>
      </c>
      <c r="T56" s="296"/>
      <c r="U56" s="272">
        <f>U58-SUM(U50,U52,U54)</f>
        <v>0</v>
      </c>
      <c r="V56" s="296"/>
      <c r="W56" s="272">
        <f>W58-SUM(W50,W52,W54)</f>
        <v>0</v>
      </c>
      <c r="X56" s="296"/>
      <c r="Y56" s="272">
        <f>Y58-SUM(Y50,Y52,Y54)</f>
        <v>0</v>
      </c>
      <c r="Z56" s="296"/>
      <c r="AA56" s="272">
        <f>AA58-SUM(AA50,AA52,AA54)</f>
        <v>0</v>
      </c>
      <c r="AB56" s="296"/>
      <c r="AC56" s="272">
        <f>AC58-SUM(AC50,AC52,AC54)</f>
        <v>0</v>
      </c>
      <c r="AD56" s="296"/>
      <c r="AE56" s="272">
        <f>AE58-SUM(AE50,AE52,AE54)</f>
        <v>0</v>
      </c>
      <c r="AF56" s="296"/>
      <c r="AG56" s="272">
        <f>AG58-SUM(AG50,AG52,AG54)</f>
        <v>0</v>
      </c>
      <c r="AH56" s="296"/>
      <c r="AI56" s="272">
        <f>AI58-SUM(AI50,AI52,AI54)</f>
        <v>0</v>
      </c>
      <c r="AJ56" s="296"/>
      <c r="AK56" s="272">
        <f>AK58-SUM(AK50,AK52,AK54)</f>
        <v>0</v>
      </c>
      <c r="AL56" s="296"/>
      <c r="AM56" s="272">
        <f>AM58-SUM(AM50,AM52,AM54)</f>
        <v>0</v>
      </c>
      <c r="AN56" s="296"/>
      <c r="AO56" s="272">
        <f>AO58-SUM(AO50,AO52,AO54)</f>
        <v>0</v>
      </c>
      <c r="AP56" s="296"/>
      <c r="AQ56" s="272">
        <f>AQ58-SUM(AQ50,AQ52,AQ54)</f>
        <v>0</v>
      </c>
      <c r="AR56" s="296"/>
      <c r="AS56" s="272">
        <f>AS58-SUM(AS50,AS52,AS54)</f>
        <v>0</v>
      </c>
      <c r="AT56" s="296"/>
      <c r="AU56" s="272">
        <f>AU58-SUM(AU50,AU52,AU54)</f>
        <v>0</v>
      </c>
      <c r="AV56" s="296"/>
      <c r="AW56" s="272">
        <f>AW58-SUM(AW50,AW52,AW54)</f>
        <v>0</v>
      </c>
      <c r="AX56" s="296"/>
      <c r="AY56" s="272">
        <f>AY58-SUM(AY50,AY52,AY54)</f>
        <v>0</v>
      </c>
      <c r="AZ56" s="296"/>
      <c r="BA56" s="272">
        <f>BA58-SUM(BA50,BA52,BA54)</f>
        <v>0</v>
      </c>
      <c r="BB56" s="296"/>
      <c r="BC56" s="272">
        <f>BC58-SUM(BC50,BC52,BC54)</f>
        <v>0</v>
      </c>
      <c r="BD56" s="296"/>
      <c r="BE56" s="137">
        <f t="shared" ref="BE56:CR56" si="44">BE58-SUM(BE50,BE52,BE54)</f>
        <v>0</v>
      </c>
      <c r="BF56" s="272">
        <f t="shared" si="44"/>
        <v>0</v>
      </c>
      <c r="BG56" s="272">
        <f t="shared" si="44"/>
        <v>0</v>
      </c>
      <c r="BH56" s="137">
        <f t="shared" si="44"/>
        <v>0</v>
      </c>
      <c r="BI56" s="272">
        <f t="shared" si="44"/>
        <v>0</v>
      </c>
      <c r="BJ56" s="272">
        <f t="shared" si="44"/>
        <v>0</v>
      </c>
      <c r="BK56" s="137">
        <f t="shared" si="44"/>
        <v>0</v>
      </c>
      <c r="BL56" s="272">
        <f t="shared" si="44"/>
        <v>0</v>
      </c>
      <c r="BM56" s="272">
        <f t="shared" si="44"/>
        <v>0</v>
      </c>
      <c r="BN56" s="137">
        <f t="shared" si="44"/>
        <v>0</v>
      </c>
      <c r="BO56" s="272">
        <f t="shared" si="44"/>
        <v>0</v>
      </c>
      <c r="BP56" s="272">
        <f t="shared" si="44"/>
        <v>0</v>
      </c>
      <c r="BQ56" s="137">
        <f t="shared" si="44"/>
        <v>0</v>
      </c>
      <c r="BR56" s="272">
        <f t="shared" si="44"/>
        <v>0</v>
      </c>
      <c r="BS56" s="272">
        <f t="shared" si="44"/>
        <v>0</v>
      </c>
      <c r="BT56" s="137">
        <f t="shared" si="44"/>
        <v>0</v>
      </c>
      <c r="BU56" s="272">
        <f t="shared" si="44"/>
        <v>0</v>
      </c>
      <c r="BV56" s="272">
        <f t="shared" si="44"/>
        <v>0</v>
      </c>
      <c r="BW56" s="138">
        <f t="shared" si="44"/>
        <v>0</v>
      </c>
      <c r="BX56" s="138">
        <f t="shared" si="44"/>
        <v>0</v>
      </c>
      <c r="BY56" s="137">
        <f t="shared" si="44"/>
        <v>0</v>
      </c>
      <c r="BZ56" s="272">
        <f t="shared" si="44"/>
        <v>0</v>
      </c>
      <c r="CA56" s="272">
        <f t="shared" si="44"/>
        <v>0</v>
      </c>
      <c r="CB56" s="137">
        <f t="shared" si="44"/>
        <v>0</v>
      </c>
      <c r="CC56" s="272">
        <f t="shared" si="44"/>
        <v>0</v>
      </c>
      <c r="CD56" s="272">
        <f t="shared" si="44"/>
        <v>0</v>
      </c>
      <c r="CE56" s="137">
        <f t="shared" si="44"/>
        <v>0</v>
      </c>
      <c r="CF56" s="272">
        <f t="shared" si="44"/>
        <v>0</v>
      </c>
      <c r="CG56" s="272">
        <f t="shared" si="44"/>
        <v>0</v>
      </c>
      <c r="CH56" s="137">
        <f t="shared" si="44"/>
        <v>0</v>
      </c>
      <c r="CI56" s="272">
        <f t="shared" si="44"/>
        <v>0</v>
      </c>
      <c r="CJ56" s="272">
        <f t="shared" si="44"/>
        <v>0</v>
      </c>
      <c r="CK56" s="137">
        <f t="shared" si="44"/>
        <v>0</v>
      </c>
      <c r="CL56" s="272">
        <f t="shared" si="44"/>
        <v>0</v>
      </c>
      <c r="CM56" s="272">
        <f t="shared" si="44"/>
        <v>0</v>
      </c>
      <c r="CN56" s="137">
        <f t="shared" si="44"/>
        <v>0</v>
      </c>
      <c r="CO56" s="272">
        <f t="shared" si="44"/>
        <v>0</v>
      </c>
      <c r="CP56" s="272">
        <f t="shared" si="44"/>
        <v>0</v>
      </c>
      <c r="CQ56" s="138">
        <f t="shared" si="44"/>
        <v>0</v>
      </c>
      <c r="CR56" s="138">
        <f t="shared" si="44"/>
        <v>0</v>
      </c>
    </row>
    <row r="57" spans="1:96" s="144" customFormat="1">
      <c r="A57" s="313"/>
      <c r="B57" s="305"/>
      <c r="C57" s="305"/>
      <c r="D57" s="305"/>
      <c r="E57" s="139" t="e">
        <f>E56/E58</f>
        <v>#DIV/0!</v>
      </c>
      <c r="F57" s="296"/>
      <c r="G57" s="139" t="e">
        <f>G56/G58</f>
        <v>#DIV/0!</v>
      </c>
      <c r="H57" s="296"/>
      <c r="I57" s="139" t="e">
        <f>I56/I58</f>
        <v>#DIV/0!</v>
      </c>
      <c r="J57" s="296"/>
      <c r="K57" s="139" t="e">
        <f>K56/K58</f>
        <v>#DIV/0!</v>
      </c>
      <c r="L57" s="296"/>
      <c r="M57" s="139" t="e">
        <f>M56/M58</f>
        <v>#DIV/0!</v>
      </c>
      <c r="N57" s="296"/>
      <c r="O57" s="139" t="e">
        <f>O56/O58</f>
        <v>#DIV/0!</v>
      </c>
      <c r="P57" s="296"/>
      <c r="Q57" s="139" t="e">
        <f>Q56/Q58</f>
        <v>#DIV/0!</v>
      </c>
      <c r="R57" s="296"/>
      <c r="S57" s="139" t="e">
        <f>S56/S58</f>
        <v>#DIV/0!</v>
      </c>
      <c r="T57" s="296"/>
      <c r="U57" s="139" t="e">
        <f>U56/U58</f>
        <v>#DIV/0!</v>
      </c>
      <c r="V57" s="296"/>
      <c r="W57" s="139" t="e">
        <f>W56/W58</f>
        <v>#DIV/0!</v>
      </c>
      <c r="X57" s="296"/>
      <c r="Y57" s="139" t="e">
        <f>Y56/Y58</f>
        <v>#DIV/0!</v>
      </c>
      <c r="Z57" s="296"/>
      <c r="AA57" s="139" t="e">
        <f>AA56/AA58</f>
        <v>#DIV/0!</v>
      </c>
      <c r="AB57" s="296"/>
      <c r="AC57" s="139" t="e">
        <f>AC56/AC58</f>
        <v>#DIV/0!</v>
      </c>
      <c r="AD57" s="296"/>
      <c r="AE57" s="139" t="e">
        <f>AE56/AE58</f>
        <v>#DIV/0!</v>
      </c>
      <c r="AF57" s="296"/>
      <c r="AG57" s="139" t="e">
        <f>AG56/AG58</f>
        <v>#DIV/0!</v>
      </c>
      <c r="AH57" s="296"/>
      <c r="AI57" s="139" t="e">
        <f>AI56/AI58</f>
        <v>#DIV/0!</v>
      </c>
      <c r="AJ57" s="296"/>
      <c r="AK57" s="139" t="e">
        <f>AK56/AK58</f>
        <v>#DIV/0!</v>
      </c>
      <c r="AL57" s="296"/>
      <c r="AM57" s="139" t="e">
        <f>AM56/AM58</f>
        <v>#DIV/0!</v>
      </c>
      <c r="AN57" s="296"/>
      <c r="AO57" s="139" t="e">
        <f>AO56/AO58</f>
        <v>#DIV/0!</v>
      </c>
      <c r="AP57" s="296"/>
      <c r="AQ57" s="139" t="e">
        <f>AQ56/AQ58</f>
        <v>#DIV/0!</v>
      </c>
      <c r="AR57" s="296"/>
      <c r="AS57" s="139" t="e">
        <f>AS56/AS58</f>
        <v>#DIV/0!</v>
      </c>
      <c r="AT57" s="296"/>
      <c r="AU57" s="139" t="e">
        <f>AU56/AU58</f>
        <v>#DIV/0!</v>
      </c>
      <c r="AV57" s="296"/>
      <c r="AW57" s="139" t="e">
        <f>AW56/AW58</f>
        <v>#DIV/0!</v>
      </c>
      <c r="AX57" s="296"/>
      <c r="AY57" s="139" t="e">
        <f>AY56/AY58</f>
        <v>#DIV/0!</v>
      </c>
      <c r="AZ57" s="296"/>
      <c r="BA57" s="139" t="e">
        <f>BA56/BA58</f>
        <v>#DIV/0!</v>
      </c>
      <c r="BB57" s="296"/>
      <c r="BC57" s="139" t="e">
        <f>BC56/BC58</f>
        <v>#DIV/0!</v>
      </c>
      <c r="BD57" s="296"/>
      <c r="BE57" s="140" t="e">
        <f>BE56/BE58</f>
        <v>#DIV/0!</v>
      </c>
      <c r="BF57" s="276" t="e">
        <f t="shared" ref="BF57:CR57" si="45">BF56/BF58</f>
        <v>#DIV/0!</v>
      </c>
      <c r="BG57" s="276" t="e">
        <f t="shared" si="45"/>
        <v>#DIV/0!</v>
      </c>
      <c r="BH57" s="140" t="e">
        <f t="shared" si="45"/>
        <v>#DIV/0!</v>
      </c>
      <c r="BI57" s="276" t="e">
        <f t="shared" si="45"/>
        <v>#DIV/0!</v>
      </c>
      <c r="BJ57" s="276" t="e">
        <f t="shared" si="45"/>
        <v>#DIV/0!</v>
      </c>
      <c r="BK57" s="140" t="e">
        <f t="shared" si="45"/>
        <v>#DIV/0!</v>
      </c>
      <c r="BL57" s="276" t="e">
        <f t="shared" si="45"/>
        <v>#DIV/0!</v>
      </c>
      <c r="BM57" s="276" t="e">
        <f t="shared" si="45"/>
        <v>#DIV/0!</v>
      </c>
      <c r="BN57" s="140" t="e">
        <f t="shared" si="45"/>
        <v>#DIV/0!</v>
      </c>
      <c r="BO57" s="276" t="e">
        <f t="shared" si="45"/>
        <v>#DIV/0!</v>
      </c>
      <c r="BP57" s="276" t="e">
        <f t="shared" si="45"/>
        <v>#DIV/0!</v>
      </c>
      <c r="BQ57" s="140" t="e">
        <f t="shared" si="45"/>
        <v>#DIV/0!</v>
      </c>
      <c r="BR57" s="276" t="e">
        <f t="shared" si="45"/>
        <v>#DIV/0!</v>
      </c>
      <c r="BS57" s="276" t="e">
        <f t="shared" si="45"/>
        <v>#DIV/0!</v>
      </c>
      <c r="BT57" s="140" t="e">
        <f t="shared" si="45"/>
        <v>#DIV/0!</v>
      </c>
      <c r="BU57" s="276" t="e">
        <f t="shared" si="45"/>
        <v>#DIV/0!</v>
      </c>
      <c r="BV57" s="276" t="e">
        <f t="shared" si="45"/>
        <v>#DIV/0!</v>
      </c>
      <c r="BW57" s="141" t="e">
        <f t="shared" si="45"/>
        <v>#DIV/0!</v>
      </c>
      <c r="BX57" s="141" t="e">
        <f t="shared" si="45"/>
        <v>#DIV/0!</v>
      </c>
      <c r="BY57" s="140" t="e">
        <f t="shared" si="45"/>
        <v>#DIV/0!</v>
      </c>
      <c r="BZ57" s="276" t="e">
        <f t="shared" si="45"/>
        <v>#DIV/0!</v>
      </c>
      <c r="CA57" s="276" t="e">
        <f t="shared" si="45"/>
        <v>#DIV/0!</v>
      </c>
      <c r="CB57" s="140" t="e">
        <f t="shared" si="45"/>
        <v>#DIV/0!</v>
      </c>
      <c r="CC57" s="276" t="e">
        <f t="shared" si="45"/>
        <v>#DIV/0!</v>
      </c>
      <c r="CD57" s="276" t="e">
        <f t="shared" si="45"/>
        <v>#DIV/0!</v>
      </c>
      <c r="CE57" s="140" t="e">
        <f t="shared" si="45"/>
        <v>#DIV/0!</v>
      </c>
      <c r="CF57" s="276" t="e">
        <f t="shared" si="45"/>
        <v>#DIV/0!</v>
      </c>
      <c r="CG57" s="276" t="e">
        <f t="shared" si="45"/>
        <v>#DIV/0!</v>
      </c>
      <c r="CH57" s="140" t="e">
        <f t="shared" si="45"/>
        <v>#DIV/0!</v>
      </c>
      <c r="CI57" s="276" t="e">
        <f t="shared" si="45"/>
        <v>#DIV/0!</v>
      </c>
      <c r="CJ57" s="276" t="e">
        <f t="shared" si="45"/>
        <v>#DIV/0!</v>
      </c>
      <c r="CK57" s="140" t="e">
        <f t="shared" si="45"/>
        <v>#DIV/0!</v>
      </c>
      <c r="CL57" s="276" t="e">
        <f t="shared" si="45"/>
        <v>#DIV/0!</v>
      </c>
      <c r="CM57" s="276" t="e">
        <f t="shared" si="45"/>
        <v>#DIV/0!</v>
      </c>
      <c r="CN57" s="140" t="e">
        <f t="shared" si="45"/>
        <v>#DIV/0!</v>
      </c>
      <c r="CO57" s="276" t="e">
        <f t="shared" si="45"/>
        <v>#DIV/0!</v>
      </c>
      <c r="CP57" s="276" t="e">
        <f t="shared" si="45"/>
        <v>#DIV/0!</v>
      </c>
      <c r="CQ57" s="141" t="e">
        <f t="shared" si="45"/>
        <v>#DIV/0!</v>
      </c>
      <c r="CR57" s="141" t="e">
        <f t="shared" si="45"/>
        <v>#DIV/0!</v>
      </c>
    </row>
    <row r="58" spans="1:96" s="144" customFormat="1" ht="15.75">
      <c r="A58" s="312" t="s">
        <v>32</v>
      </c>
      <c r="B58" s="312"/>
      <c r="C58" s="312"/>
      <c r="D58" s="312"/>
      <c r="E58" s="143">
        <f>COUNTIF('MAKLUMAT MURID'!$I13:$I52,"Pendidikan Islam")</f>
        <v>0</v>
      </c>
      <c r="F58" s="297"/>
      <c r="G58" s="143">
        <f>COUNTIF('MAKLUMAT MURID'!$I13:$I52,"Pendidikan Islam")</f>
        <v>0</v>
      </c>
      <c r="H58" s="297"/>
      <c r="I58" s="143">
        <f>COUNTIF('MAKLUMAT MURID'!$I13:$I52,"Pendidikan Islam")</f>
        <v>0</v>
      </c>
      <c r="J58" s="297"/>
      <c r="K58" s="143">
        <f>COUNTIF('MAKLUMAT MURID'!$I13:$I52,"Pendidikan Islam")</f>
        <v>0</v>
      </c>
      <c r="L58" s="297"/>
      <c r="M58" s="143">
        <f>COUNTIF('MAKLUMAT MURID'!$I13:$I52,"Pendidikan Islam")</f>
        <v>0</v>
      </c>
      <c r="N58" s="297"/>
      <c r="O58" s="143">
        <f>COUNTIF('MAKLUMAT MURID'!$I13:$I52,"Pendidikan Islam")</f>
        <v>0</v>
      </c>
      <c r="P58" s="297"/>
      <c r="Q58" s="143">
        <f>COUNTIF('MAKLUMAT MURID'!$I13:$I52,"Pendidikan Islam")</f>
        <v>0</v>
      </c>
      <c r="R58" s="297"/>
      <c r="S58" s="143">
        <f>COUNTIF('MAKLUMAT MURID'!$I13:$I52,"Pendidikan Islam")</f>
        <v>0</v>
      </c>
      <c r="T58" s="297"/>
      <c r="U58" s="143">
        <f>COUNTIF('MAKLUMAT MURID'!$I13:$I52,"Pendidikan Islam")</f>
        <v>0</v>
      </c>
      <c r="V58" s="297"/>
      <c r="W58" s="143">
        <f>COUNTIF('MAKLUMAT MURID'!$I13:$I52,"Pendidikan Islam")</f>
        <v>0</v>
      </c>
      <c r="X58" s="297"/>
      <c r="Y58" s="143">
        <f>COUNTIF('MAKLUMAT MURID'!$I13:$I52,"Pendidikan Islam")</f>
        <v>0</v>
      </c>
      <c r="Z58" s="297"/>
      <c r="AA58" s="143">
        <f>COUNTIF('MAKLUMAT MURID'!$I13:$I52,"Pendidikan Islam")</f>
        <v>0</v>
      </c>
      <c r="AB58" s="297"/>
      <c r="AC58" s="143">
        <f>COUNTIF('MAKLUMAT MURID'!$I13:$I52,"Pendidikan Islam")</f>
        <v>0</v>
      </c>
      <c r="AD58" s="297"/>
      <c r="AE58" s="143">
        <f>COUNTIF('MAKLUMAT MURID'!$I13:$I52,"Pendidikan Islam")</f>
        <v>0</v>
      </c>
      <c r="AF58" s="297"/>
      <c r="AG58" s="143">
        <f>COUNTIF('MAKLUMAT MURID'!$I13:$I52,"Pendidikan Islam")</f>
        <v>0</v>
      </c>
      <c r="AH58" s="297"/>
      <c r="AI58" s="143">
        <f>COUNTIF('MAKLUMAT MURID'!$I13:$I52,"Pendidikan Islam")</f>
        <v>0</v>
      </c>
      <c r="AJ58" s="297"/>
      <c r="AK58" s="143">
        <f>COUNTIF('MAKLUMAT MURID'!$I13:$I52,"Pendidikan Islam")</f>
        <v>0</v>
      </c>
      <c r="AL58" s="297"/>
      <c r="AM58" s="143">
        <f>COUNTIF('MAKLUMAT MURID'!$I13:$I52,"Pendidikan Islam")</f>
        <v>0</v>
      </c>
      <c r="AN58" s="297"/>
      <c r="AO58" s="143">
        <f>COUNTIF('MAKLUMAT MURID'!$I13:$I52,"Pendidikan Islam")</f>
        <v>0</v>
      </c>
      <c r="AP58" s="297"/>
      <c r="AQ58" s="143">
        <f>COUNTIF('MAKLUMAT MURID'!$I13:$I52,"Pendidikan Islam")</f>
        <v>0</v>
      </c>
      <c r="AR58" s="297"/>
      <c r="AS58" s="143">
        <f>COUNTIF('MAKLUMAT MURID'!$I13:$I52,"Pendidikan Islam")</f>
        <v>0</v>
      </c>
      <c r="AT58" s="297"/>
      <c r="AU58" s="143">
        <f>COUNTIF('MAKLUMAT MURID'!$I13:$I52,"Pendidikan Islam")</f>
        <v>0</v>
      </c>
      <c r="AV58" s="297"/>
      <c r="AW58" s="143">
        <f>COUNTIF('MAKLUMAT MURID'!$I13:$I52,"Pendidikan Islam")</f>
        <v>0</v>
      </c>
      <c r="AX58" s="297"/>
      <c r="AY58" s="143">
        <f>COUNTIF('MAKLUMAT MURID'!$I13:$I52,"Pendidikan Islam")</f>
        <v>0</v>
      </c>
      <c r="AZ58" s="297"/>
      <c r="BA58" s="143">
        <f>COUNTIF('MAKLUMAT MURID'!$I13:$I52,"Pendidikan Islam")</f>
        <v>0</v>
      </c>
      <c r="BB58" s="297"/>
      <c r="BC58" s="143">
        <f>COUNTIF('MAKLUMAT MURID'!$I13:$I52,"Pendidikan Islam")</f>
        <v>0</v>
      </c>
      <c r="BD58" s="297"/>
      <c r="BE58" s="143">
        <f>COUNTIF('MAKLUMAT MURID'!$I13:$I52,"Pendidikan Islam")</f>
        <v>0</v>
      </c>
      <c r="BF58" s="143">
        <f>COUNTIF('MAKLUMAT MURID'!$AA13:$AA52,"4+Pendidikan Islam")</f>
        <v>0</v>
      </c>
      <c r="BG58" s="143">
        <f>COUNTIF('MAKLUMAT MURID'!$AA13:$AA52,"5+Pendidikan Islam")</f>
        <v>0</v>
      </c>
      <c r="BH58" s="143">
        <f>COUNTIF('MAKLUMAT MURID'!$I13:$I52,"Pendidikan Islam")</f>
        <v>0</v>
      </c>
      <c r="BI58" s="143">
        <f>COUNTIF('MAKLUMAT MURID'!$AA13:$AA52,"4+Pendidikan Islam")</f>
        <v>0</v>
      </c>
      <c r="BJ58" s="143">
        <f>COUNTIF('MAKLUMAT MURID'!$AA13:$AA52,"5+Pendidikan Islam")</f>
        <v>0</v>
      </c>
      <c r="BK58" s="143">
        <f>COUNTIF('MAKLUMAT MURID'!$I13:$I52,"Pendidikan Islam")</f>
        <v>0</v>
      </c>
      <c r="BL58" s="143">
        <f>COUNTIF('MAKLUMAT MURID'!$AA13:$AA52,"4+Pendidikan Islam")</f>
        <v>0</v>
      </c>
      <c r="BM58" s="143">
        <f>COUNTIF('MAKLUMAT MURID'!$AA13:$AA52,"5+Pendidikan Islam")</f>
        <v>0</v>
      </c>
      <c r="BN58" s="143">
        <f>COUNTIF('MAKLUMAT MURID'!$I13:$I52,"Pendidikan Islam")</f>
        <v>0</v>
      </c>
      <c r="BO58" s="143">
        <f>COUNTIF('MAKLUMAT MURID'!$AA13:$AA52,"4+Pendidikan Islam")</f>
        <v>0</v>
      </c>
      <c r="BP58" s="143">
        <f>COUNTIF('MAKLUMAT MURID'!$AA13:$AA52,"5+Pendidikan Islam")</f>
        <v>0</v>
      </c>
      <c r="BQ58" s="143">
        <f>COUNTIF('MAKLUMAT MURID'!$I13:$I52,"Pendidikan Islam")</f>
        <v>0</v>
      </c>
      <c r="BR58" s="143">
        <f>COUNTIF('MAKLUMAT MURID'!$AA13:$AA52,"4+Pendidikan Islam")</f>
        <v>0</v>
      </c>
      <c r="BS58" s="143">
        <f>COUNTIF('MAKLUMAT MURID'!$AA13:$AA52,"5+Pendidikan Islam")</f>
        <v>0</v>
      </c>
      <c r="BT58" s="143">
        <f>COUNTIF('MAKLUMAT MURID'!$I13:$I52,"Pendidikan Islam")</f>
        <v>0</v>
      </c>
      <c r="BU58" s="143">
        <f>COUNTIF('MAKLUMAT MURID'!$AA13:$AA52,"4+Pendidikan Islam")</f>
        <v>0</v>
      </c>
      <c r="BV58" s="143">
        <f>COUNTIF('MAKLUMAT MURID'!$AA13:$AA52,"5+Pendidikan Islam")</f>
        <v>0</v>
      </c>
      <c r="BW58" s="143">
        <f>COUNTIF('MAKLUMAT MURID'!$AA13:$AA52,"4+Pendidikan Islam")</f>
        <v>0</v>
      </c>
      <c r="BX58" s="143">
        <f>COUNTIF('MAKLUMAT MURID'!$AA13:$AA52,"5+Pendidikan Islam")</f>
        <v>0</v>
      </c>
      <c r="BY58" s="143">
        <f>COUNTIF('MAKLUMAT MURID'!$I13:$I52,"Pendidikan Islam")</f>
        <v>0</v>
      </c>
      <c r="BZ58" s="143">
        <f>COUNTIF('MAKLUMAT MURID'!$AA13:$AA52,"4+Pendidikan Islam")</f>
        <v>0</v>
      </c>
      <c r="CA58" s="143">
        <f>COUNTIF('MAKLUMAT MURID'!$AA13:$AA52,"5+Pendidikan Islam")</f>
        <v>0</v>
      </c>
      <c r="CB58" s="143">
        <f>COUNTIF('MAKLUMAT MURID'!$I13:$I52,"Pendidikan Islam")</f>
        <v>0</v>
      </c>
      <c r="CC58" s="143">
        <f>COUNTIF('MAKLUMAT MURID'!$AA13:$AA52,"4+Pendidikan Islam")</f>
        <v>0</v>
      </c>
      <c r="CD58" s="143">
        <f>COUNTIF('MAKLUMAT MURID'!$AA13:$AA52,"5+Pendidikan Islam")</f>
        <v>0</v>
      </c>
      <c r="CE58" s="143">
        <f>COUNTIF('MAKLUMAT MURID'!$I13:$I52,"Pendidikan Islam")</f>
        <v>0</v>
      </c>
      <c r="CF58" s="143">
        <f>COUNTIF('MAKLUMAT MURID'!$AA13:$AA52,"4+Pendidikan Islam")</f>
        <v>0</v>
      </c>
      <c r="CG58" s="143">
        <f>COUNTIF('MAKLUMAT MURID'!$AA13:$AA52,"5+Pendidikan Islam")</f>
        <v>0</v>
      </c>
      <c r="CH58" s="143">
        <f>COUNTIF('MAKLUMAT MURID'!$I13:$I52,"Pendidikan Islam")</f>
        <v>0</v>
      </c>
      <c r="CI58" s="143">
        <f>COUNTIF('MAKLUMAT MURID'!$AA13:$AA52,"4+Pendidikan Islam")</f>
        <v>0</v>
      </c>
      <c r="CJ58" s="143">
        <f>COUNTIF('MAKLUMAT MURID'!$AA13:$AA52,"5+Pendidikan Islam")</f>
        <v>0</v>
      </c>
      <c r="CK58" s="143">
        <f>COUNTIF('MAKLUMAT MURID'!$I13:$I52,"Pendidikan Islam")</f>
        <v>0</v>
      </c>
      <c r="CL58" s="143">
        <f>COUNTIF('MAKLUMAT MURID'!$AA13:$AA52,"4+Pendidikan Islam")</f>
        <v>0</v>
      </c>
      <c r="CM58" s="143">
        <f>COUNTIF('MAKLUMAT MURID'!$AA13:$AA52,"5+Pendidikan Islam")</f>
        <v>0</v>
      </c>
      <c r="CN58" s="143">
        <f>COUNTIF('MAKLUMAT MURID'!$I13:$I52,"Pendidikan Islam")</f>
        <v>0</v>
      </c>
      <c r="CO58" s="143">
        <f>COUNTIF('MAKLUMAT MURID'!$AA13:$AA52,"4+Pendidikan Islam")</f>
        <v>0</v>
      </c>
      <c r="CP58" s="143">
        <f>COUNTIF('MAKLUMAT MURID'!$AA13:$AA52,"5+Pendidikan Islam")</f>
        <v>0</v>
      </c>
      <c r="CQ58" s="143">
        <f>COUNTIF('MAKLUMAT MURID'!$AA13:$AA52,"4+Pendidikan Islam")</f>
        <v>0</v>
      </c>
      <c r="CR58" s="143">
        <f>COUNTIF('MAKLUMAT MURID'!$AA13:$AA52,"5+Pendidikan Islam")</f>
        <v>0</v>
      </c>
    </row>
  </sheetData>
  <sheetProtection password="D94E" sheet="1" objects="1" scenarios="1"/>
  <mergeCells count="114">
    <mergeCell ref="BY8:CR8"/>
    <mergeCell ref="BY2:CR4"/>
    <mergeCell ref="BY5:CR5"/>
    <mergeCell ref="BY6:BY7"/>
    <mergeCell ref="BZ6:CA6"/>
    <mergeCell ref="CB6:CB7"/>
    <mergeCell ref="CC6:CD6"/>
    <mergeCell ref="CE6:CE7"/>
    <mergeCell ref="CF6:CG6"/>
    <mergeCell ref="CH6:CH7"/>
    <mergeCell ref="CI6:CJ6"/>
    <mergeCell ref="CK6:CK7"/>
    <mergeCell ref="CL6:CM6"/>
    <mergeCell ref="CN6:CN7"/>
    <mergeCell ref="CO6:CP6"/>
    <mergeCell ref="CQ6:CR6"/>
    <mergeCell ref="A1:H1"/>
    <mergeCell ref="A2:A8"/>
    <mergeCell ref="B2:B8"/>
    <mergeCell ref="C2:C8"/>
    <mergeCell ref="D2:D8"/>
    <mergeCell ref="E5:F7"/>
    <mergeCell ref="G5:H7"/>
    <mergeCell ref="AQ5:AR7"/>
    <mergeCell ref="AG5:AH7"/>
    <mergeCell ref="AI5:AJ7"/>
    <mergeCell ref="AK5:AL7"/>
    <mergeCell ref="AM5:AN7"/>
    <mergeCell ref="AO5:AP7"/>
    <mergeCell ref="AG3:AJ4"/>
    <mergeCell ref="AK3:AN4"/>
    <mergeCell ref="AG2:AN2"/>
    <mergeCell ref="Q5:R7"/>
    <mergeCell ref="S5:T7"/>
    <mergeCell ref="U5:V7"/>
    <mergeCell ref="W5:X7"/>
    <mergeCell ref="Q3:T4"/>
    <mergeCell ref="U3:X4"/>
    <mergeCell ref="Y3:AB4"/>
    <mergeCell ref="AC3:AF4"/>
    <mergeCell ref="A58:D58"/>
    <mergeCell ref="E3:H4"/>
    <mergeCell ref="I3:L4"/>
    <mergeCell ref="M3:P4"/>
    <mergeCell ref="E2:P2"/>
    <mergeCell ref="A50:A57"/>
    <mergeCell ref="B50:D51"/>
    <mergeCell ref="B52:D53"/>
    <mergeCell ref="B54:D55"/>
    <mergeCell ref="B56:D57"/>
    <mergeCell ref="I5:J7"/>
    <mergeCell ref="K5:L7"/>
    <mergeCell ref="M5:N7"/>
    <mergeCell ref="O5:P7"/>
    <mergeCell ref="F50:F58"/>
    <mergeCell ref="H50:H58"/>
    <mergeCell ref="J50:J58"/>
    <mergeCell ref="L50:L58"/>
    <mergeCell ref="N50:N58"/>
    <mergeCell ref="P50:P58"/>
    <mergeCell ref="BW6:BX6"/>
    <mergeCell ref="BA5:BB7"/>
    <mergeCell ref="BC5:BD7"/>
    <mergeCell ref="BE2:BX4"/>
    <mergeCell ref="AW2:BD2"/>
    <mergeCell ref="BE8:BX8"/>
    <mergeCell ref="BE6:BE7"/>
    <mergeCell ref="BH6:BH7"/>
    <mergeCell ref="BK6:BK7"/>
    <mergeCell ref="BN6:BN7"/>
    <mergeCell ref="BQ6:BQ7"/>
    <mergeCell ref="BF6:BG6"/>
    <mergeCell ref="BI6:BJ6"/>
    <mergeCell ref="BL6:BM6"/>
    <mergeCell ref="BO6:BP6"/>
    <mergeCell ref="BR6:BS6"/>
    <mergeCell ref="BU6:BV6"/>
    <mergeCell ref="BT6:BT7"/>
    <mergeCell ref="AW3:AZ4"/>
    <mergeCell ref="BA3:BD4"/>
    <mergeCell ref="BE5:BX5"/>
    <mergeCell ref="Q2:AF2"/>
    <mergeCell ref="Y5:Z7"/>
    <mergeCell ref="AA5:AB7"/>
    <mergeCell ref="AC5:AD7"/>
    <mergeCell ref="AE5:AF7"/>
    <mergeCell ref="AO2:AR2"/>
    <mergeCell ref="AS2:AV2"/>
    <mergeCell ref="AO3:AR4"/>
    <mergeCell ref="AS3:AV4"/>
    <mergeCell ref="BB50:BB58"/>
    <mergeCell ref="BD50:BD58"/>
    <mergeCell ref="AN50:AN58"/>
    <mergeCell ref="AP50:AP58"/>
    <mergeCell ref="AR50:AR58"/>
    <mergeCell ref="AT50:AT58"/>
    <mergeCell ref="AV50:AV58"/>
    <mergeCell ref="R50:R58"/>
    <mergeCell ref="AS5:AT7"/>
    <mergeCell ref="AU5:AV7"/>
    <mergeCell ref="AW5:AX7"/>
    <mergeCell ref="AY5:AZ7"/>
    <mergeCell ref="AD50:AD58"/>
    <mergeCell ref="AF50:AF58"/>
    <mergeCell ref="AH50:AH58"/>
    <mergeCell ref="AJ50:AJ58"/>
    <mergeCell ref="AL50:AL58"/>
    <mergeCell ref="T50:T58"/>
    <mergeCell ref="V50:V58"/>
    <mergeCell ref="X50:X58"/>
    <mergeCell ref="Z50:Z58"/>
    <mergeCell ref="AB50:AB58"/>
    <mergeCell ref="AX50:AX58"/>
    <mergeCell ref="AZ50:AZ58"/>
  </mergeCells>
  <dataValidations count="2">
    <dataValidation type="whole" allowBlank="1" showErrorMessage="1" errorTitle="TAHAP PENGUASAAN" error="Sila Berikan Nilai Antara 1 hingga 3 Sahaja. Terima Kasih" sqref="BQ9:BQ48 BT9:BT48 CB9:CB48 BE9:BE48 CN9:CN48 BH9:BH48 CE9:CE48 BK9:BK48 CK9:CK48 BN9:BN48 CH9:CH48 BY9:BY48">
      <formula1>1</formula1>
      <formula2>3</formula2>
    </dataValidation>
    <dataValidation allowBlank="1" showErrorMessage="1" errorTitle="TAHAP PENGUASAAN" error="Sila Berikan Nilai Antara 1 hingga 3 Sahaja. Terima Kasih" sqref="BZ9:CA48 AB9:AB48 Z9:Z48 BD9:BD48 CO9:CP48 BU9:BV48 BF9:BG48 BI9:BJ48 BL9:BM48 BO9:BP48 CL9:CM48 CI9:CJ48 CC9:CD48 CF9:CG48 BR9:BS48 F9:F48 H9:H48 J9:J48 L9:L48 N9:N48 P9:P48 R9:R48 T9:T48 V9:V48 X9:X48 AD9:AD48 AF9:AF48 AH9:AH48 AJ9:AJ48 AL9:AL48 AN9:AN48 AP9:AP48 AR9:AR48 AT9:AT48 AV9:AV48 AX9:AX48 AZ9:AZ48 BB9:BB48"/>
  </dataValidations>
  <pageMargins left="0.7" right="0.7" top="0.75" bottom="0.75" header="0.3" footer="0.3"/>
  <pageSetup paperSize="9" orientation="portrait"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ErrorMessage="1" errorTitle="TAHAP PENGUASAAN" error="Sila Berikan Nilai Antara 1 hingga 3 Sahaja. Terima Kasih">
          <x14:formula1>
            <xm:f>Configuration!$C$12:$C$14</xm:f>
          </x14:formula1>
          <xm:sqref>S9:S48 CQ9:CR48 AA9:AA48 M9:M48 AU9:AU48 G9:G48 I9:I48 K9:K48 O9:O48 Q9:Q48 E9:E48 U9:U48 W9:W48 Y9:Y48 AW9:AW48 BA9:BA48 AY9:AY48 BC9:BC48 AC9:AC48 AE9:AE48 AG9:AG48 AI9:AI48 AK9:AK48 AM9:AM48 AO9:AO48 AQ9:AQ48 AS9:AS48 BW9:BX48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P62"/>
  <sheetViews>
    <sheetView zoomScale="50" zoomScaleNormal="50" workbookViewId="0">
      <selection activeCell="AQ16" sqref="AQ16"/>
    </sheetView>
  </sheetViews>
  <sheetFormatPr defaultRowHeight="15"/>
  <cols>
    <col min="1" max="1" width="4.5703125" customWidth="1"/>
    <col min="2" max="2" width="45.7109375" customWidth="1"/>
    <col min="3" max="3" width="8.140625" customWidth="1"/>
    <col min="4" max="4" width="8.28515625" customWidth="1"/>
    <col min="5" max="5" width="8.42578125" customWidth="1"/>
    <col min="6" max="6" width="9.140625" customWidth="1"/>
    <col min="7" max="7" width="8.42578125" customWidth="1"/>
    <col min="8" max="8" width="9.140625" customWidth="1"/>
    <col min="9" max="9" width="8.42578125" customWidth="1"/>
    <col min="10" max="10" width="9.140625" customWidth="1"/>
    <col min="11" max="11" width="8.42578125" customWidth="1"/>
    <col min="12" max="12" width="9.28515625" customWidth="1"/>
    <col min="13" max="13" width="8.42578125" customWidth="1"/>
    <col min="14" max="14" width="9.5703125" customWidth="1"/>
    <col min="15" max="15" width="8.42578125" customWidth="1"/>
    <col min="16" max="16" width="9.5703125" customWidth="1"/>
    <col min="17" max="17" width="8.42578125" customWidth="1"/>
    <col min="18" max="18" width="9.7109375" customWidth="1"/>
    <col min="19" max="19" width="8.42578125" customWidth="1"/>
    <col min="20" max="20" width="9.7109375" customWidth="1"/>
    <col min="21" max="21" width="8.42578125" customWidth="1"/>
    <col min="22" max="22" width="9.5703125" customWidth="1"/>
    <col min="23" max="27" width="8.42578125" customWidth="1"/>
    <col min="28" max="28" width="9.85546875" customWidth="1"/>
    <col min="29" max="29" width="8.42578125" customWidth="1"/>
    <col min="30" max="30" width="10" customWidth="1"/>
    <col min="31" max="31" width="8.42578125" customWidth="1"/>
    <col min="32" max="32" width="10.7109375" customWidth="1"/>
    <col min="34" max="35" width="9.140625" hidden="1" customWidth="1"/>
    <col min="36" max="36" width="12" customWidth="1"/>
    <col min="37" max="37" width="12.5703125" customWidth="1"/>
    <col min="39" max="40" width="9.140625" hidden="1" customWidth="1"/>
    <col min="41" max="41" width="11.140625" customWidth="1"/>
    <col min="42" max="42" width="12.85546875" customWidth="1"/>
  </cols>
  <sheetData>
    <row r="1" spans="1:42" ht="37.5" customHeight="1">
      <c r="A1" s="336" t="s">
        <v>363</v>
      </c>
      <c r="B1" s="336"/>
      <c r="C1" s="336"/>
      <c r="D1" s="336"/>
      <c r="E1" s="336"/>
      <c r="F1" s="336"/>
      <c r="G1" s="336"/>
      <c r="H1" s="336"/>
      <c r="I1" s="22"/>
      <c r="J1" s="22"/>
      <c r="K1" s="22"/>
      <c r="L1" s="22"/>
      <c r="M1" s="22"/>
      <c r="N1" s="22"/>
      <c r="O1" s="22"/>
      <c r="P1" s="22"/>
      <c r="Q1" s="22"/>
      <c r="R1" s="22"/>
      <c r="S1" s="22"/>
      <c r="T1" s="22"/>
      <c r="U1" s="22"/>
      <c r="V1" s="22"/>
      <c r="W1" s="22"/>
      <c r="X1" s="22"/>
      <c r="Y1" s="22"/>
      <c r="Z1" s="22"/>
      <c r="AA1" s="22"/>
      <c r="AB1" s="22"/>
      <c r="AC1" s="22"/>
      <c r="AD1" s="22"/>
      <c r="AE1" s="22"/>
      <c r="AF1" s="22"/>
    </row>
    <row r="2" spans="1:42" ht="28.5" customHeight="1">
      <c r="A2" s="324" t="s">
        <v>17</v>
      </c>
      <c r="B2" s="324" t="s">
        <v>18</v>
      </c>
      <c r="C2" s="324" t="s">
        <v>19</v>
      </c>
      <c r="D2" s="328" t="s">
        <v>12</v>
      </c>
      <c r="E2" s="357" t="s">
        <v>83</v>
      </c>
      <c r="F2" s="358"/>
      <c r="G2" s="358"/>
      <c r="H2" s="363"/>
      <c r="I2" s="357" t="s">
        <v>84</v>
      </c>
      <c r="J2" s="358"/>
      <c r="K2" s="358"/>
      <c r="L2" s="363"/>
      <c r="M2" s="357" t="s">
        <v>85</v>
      </c>
      <c r="N2" s="358"/>
      <c r="O2" s="358"/>
      <c r="P2" s="363"/>
      <c r="Q2" s="357" t="s">
        <v>86</v>
      </c>
      <c r="R2" s="358"/>
      <c r="S2" s="358"/>
      <c r="T2" s="363"/>
      <c r="U2" s="357" t="s">
        <v>87</v>
      </c>
      <c r="V2" s="358"/>
      <c r="W2" s="358"/>
      <c r="X2" s="363"/>
      <c r="Y2" s="357" t="s">
        <v>88</v>
      </c>
      <c r="Z2" s="358"/>
      <c r="AA2" s="358"/>
      <c r="AB2" s="363"/>
      <c r="AC2" s="357" t="s">
        <v>89</v>
      </c>
      <c r="AD2" s="358"/>
      <c r="AE2" s="358"/>
      <c r="AF2" s="363"/>
      <c r="AG2" s="332" t="s">
        <v>375</v>
      </c>
      <c r="AH2" s="333"/>
      <c r="AI2" s="333"/>
      <c r="AJ2" s="333"/>
      <c r="AK2" s="333"/>
      <c r="AL2" s="333"/>
      <c r="AM2" s="333"/>
      <c r="AN2" s="333"/>
      <c r="AO2" s="333"/>
      <c r="AP2" s="341"/>
    </row>
    <row r="3" spans="1:42" ht="28.5" customHeight="1">
      <c r="A3" s="324"/>
      <c r="B3" s="324"/>
      <c r="C3" s="324"/>
      <c r="D3" s="328"/>
      <c r="E3" s="359"/>
      <c r="F3" s="360"/>
      <c r="G3" s="360"/>
      <c r="H3" s="364"/>
      <c r="I3" s="359"/>
      <c r="J3" s="360"/>
      <c r="K3" s="360"/>
      <c r="L3" s="364"/>
      <c r="M3" s="359"/>
      <c r="N3" s="360"/>
      <c r="O3" s="360"/>
      <c r="P3" s="364"/>
      <c r="Q3" s="359"/>
      <c r="R3" s="360"/>
      <c r="S3" s="360"/>
      <c r="T3" s="364"/>
      <c r="U3" s="359"/>
      <c r="V3" s="360"/>
      <c r="W3" s="360"/>
      <c r="X3" s="364"/>
      <c r="Y3" s="359"/>
      <c r="Z3" s="360"/>
      <c r="AA3" s="360"/>
      <c r="AB3" s="364"/>
      <c r="AC3" s="359"/>
      <c r="AD3" s="360"/>
      <c r="AE3" s="360"/>
      <c r="AF3" s="364"/>
      <c r="AG3" s="345"/>
      <c r="AH3" s="346"/>
      <c r="AI3" s="346"/>
      <c r="AJ3" s="346"/>
      <c r="AK3" s="346"/>
      <c r="AL3" s="346"/>
      <c r="AM3" s="346"/>
      <c r="AN3" s="346"/>
      <c r="AO3" s="346"/>
      <c r="AP3" s="347"/>
    </row>
    <row r="4" spans="1:42" ht="28.5" customHeight="1">
      <c r="A4" s="324"/>
      <c r="B4" s="324"/>
      <c r="C4" s="324"/>
      <c r="D4" s="328"/>
      <c r="E4" s="361"/>
      <c r="F4" s="362"/>
      <c r="G4" s="362"/>
      <c r="H4" s="365"/>
      <c r="I4" s="361"/>
      <c r="J4" s="362"/>
      <c r="K4" s="362"/>
      <c r="L4" s="365"/>
      <c r="M4" s="361"/>
      <c r="N4" s="362"/>
      <c r="O4" s="362"/>
      <c r="P4" s="365"/>
      <c r="Q4" s="361"/>
      <c r="R4" s="362"/>
      <c r="S4" s="362"/>
      <c r="T4" s="365"/>
      <c r="U4" s="361"/>
      <c r="V4" s="362"/>
      <c r="W4" s="362"/>
      <c r="X4" s="365"/>
      <c r="Y4" s="361"/>
      <c r="Z4" s="362"/>
      <c r="AA4" s="362"/>
      <c r="AB4" s="365"/>
      <c r="AC4" s="361"/>
      <c r="AD4" s="362"/>
      <c r="AE4" s="362"/>
      <c r="AF4" s="365"/>
      <c r="AG4" s="334"/>
      <c r="AH4" s="335"/>
      <c r="AI4" s="335"/>
      <c r="AJ4" s="335"/>
      <c r="AK4" s="335"/>
      <c r="AL4" s="335"/>
      <c r="AM4" s="335"/>
      <c r="AN4" s="335"/>
      <c r="AO4" s="335"/>
      <c r="AP4" s="342"/>
    </row>
    <row r="5" spans="1:42" ht="28.5" customHeight="1">
      <c r="A5" s="324"/>
      <c r="B5" s="324"/>
      <c r="C5" s="324"/>
      <c r="D5" s="328"/>
      <c r="E5" s="298" t="s">
        <v>23</v>
      </c>
      <c r="F5" s="299"/>
      <c r="G5" s="306" t="s">
        <v>24</v>
      </c>
      <c r="H5" s="307"/>
      <c r="I5" s="298" t="s">
        <v>23</v>
      </c>
      <c r="J5" s="299"/>
      <c r="K5" s="306" t="s">
        <v>24</v>
      </c>
      <c r="L5" s="307"/>
      <c r="M5" s="298" t="s">
        <v>23</v>
      </c>
      <c r="N5" s="299"/>
      <c r="O5" s="306" t="s">
        <v>24</v>
      </c>
      <c r="P5" s="307"/>
      <c r="Q5" s="298" t="s">
        <v>23</v>
      </c>
      <c r="R5" s="299"/>
      <c r="S5" s="306" t="s">
        <v>24</v>
      </c>
      <c r="T5" s="307"/>
      <c r="U5" s="298" t="s">
        <v>23</v>
      </c>
      <c r="V5" s="299"/>
      <c r="W5" s="306" t="s">
        <v>24</v>
      </c>
      <c r="X5" s="307"/>
      <c r="Y5" s="298" t="s">
        <v>23</v>
      </c>
      <c r="Z5" s="299"/>
      <c r="AA5" s="306" t="s">
        <v>24</v>
      </c>
      <c r="AB5" s="307"/>
      <c r="AC5" s="298" t="s">
        <v>23</v>
      </c>
      <c r="AD5" s="299"/>
      <c r="AE5" s="306" t="s">
        <v>24</v>
      </c>
      <c r="AF5" s="307"/>
      <c r="AG5" s="292" t="s">
        <v>446</v>
      </c>
      <c r="AH5" s="292"/>
      <c r="AI5" s="292"/>
      <c r="AJ5" s="292"/>
      <c r="AK5" s="292"/>
      <c r="AL5" s="292" t="s">
        <v>447</v>
      </c>
      <c r="AM5" s="292"/>
      <c r="AN5" s="292"/>
      <c r="AO5" s="292"/>
      <c r="AP5" s="292"/>
    </row>
    <row r="6" spans="1:42" ht="28.5" customHeight="1">
      <c r="A6" s="324"/>
      <c r="B6" s="324"/>
      <c r="C6" s="324"/>
      <c r="D6" s="328"/>
      <c r="E6" s="300"/>
      <c r="F6" s="301"/>
      <c r="G6" s="308"/>
      <c r="H6" s="309"/>
      <c r="I6" s="300"/>
      <c r="J6" s="301"/>
      <c r="K6" s="308"/>
      <c r="L6" s="309"/>
      <c r="M6" s="300"/>
      <c r="N6" s="301"/>
      <c r="O6" s="308"/>
      <c r="P6" s="309"/>
      <c r="Q6" s="300"/>
      <c r="R6" s="301"/>
      <c r="S6" s="308"/>
      <c r="T6" s="309"/>
      <c r="U6" s="300"/>
      <c r="V6" s="301"/>
      <c r="W6" s="308"/>
      <c r="X6" s="309"/>
      <c r="Y6" s="300"/>
      <c r="Z6" s="301"/>
      <c r="AA6" s="308"/>
      <c r="AB6" s="309"/>
      <c r="AC6" s="300"/>
      <c r="AD6" s="301"/>
      <c r="AE6" s="308"/>
      <c r="AF6" s="309"/>
      <c r="AG6" s="348" t="s">
        <v>376</v>
      </c>
      <c r="AH6" s="293" t="s">
        <v>155</v>
      </c>
      <c r="AI6" s="294"/>
      <c r="AJ6" s="356" t="s">
        <v>155</v>
      </c>
      <c r="AK6" s="344"/>
      <c r="AL6" s="348" t="s">
        <v>376</v>
      </c>
      <c r="AM6" s="293" t="s">
        <v>155</v>
      </c>
      <c r="AN6" s="294"/>
      <c r="AO6" s="343" t="s">
        <v>155</v>
      </c>
      <c r="AP6" s="344"/>
    </row>
    <row r="7" spans="1:42" ht="15.75" customHeight="1">
      <c r="A7" s="324"/>
      <c r="B7" s="324"/>
      <c r="C7" s="324"/>
      <c r="D7" s="328"/>
      <c r="E7" s="302"/>
      <c r="F7" s="303"/>
      <c r="G7" s="310"/>
      <c r="H7" s="311"/>
      <c r="I7" s="302"/>
      <c r="J7" s="303"/>
      <c r="K7" s="310"/>
      <c r="L7" s="311"/>
      <c r="M7" s="302"/>
      <c r="N7" s="303"/>
      <c r="O7" s="310"/>
      <c r="P7" s="311"/>
      <c r="Q7" s="302"/>
      <c r="R7" s="303"/>
      <c r="S7" s="310"/>
      <c r="T7" s="311"/>
      <c r="U7" s="302"/>
      <c r="V7" s="303"/>
      <c r="W7" s="310"/>
      <c r="X7" s="311"/>
      <c r="Y7" s="302"/>
      <c r="Z7" s="303"/>
      <c r="AA7" s="310"/>
      <c r="AB7" s="311"/>
      <c r="AC7" s="302"/>
      <c r="AD7" s="303"/>
      <c r="AE7" s="310"/>
      <c r="AF7" s="311"/>
      <c r="AG7" s="349"/>
      <c r="AH7" s="351" t="s">
        <v>26</v>
      </c>
      <c r="AI7" s="351" t="s">
        <v>27</v>
      </c>
      <c r="AJ7" s="111" t="s">
        <v>26</v>
      </c>
      <c r="AK7" s="67" t="s">
        <v>27</v>
      </c>
      <c r="AL7" s="349"/>
      <c r="AM7" s="351" t="s">
        <v>26</v>
      </c>
      <c r="AN7" s="351" t="s">
        <v>27</v>
      </c>
      <c r="AO7" s="67" t="s">
        <v>26</v>
      </c>
      <c r="AP7" s="67" t="s">
        <v>27</v>
      </c>
    </row>
    <row r="8" spans="1:42" ht="57.75" customHeight="1">
      <c r="A8" s="324"/>
      <c r="B8" s="324"/>
      <c r="C8" s="324"/>
      <c r="D8" s="328"/>
      <c r="E8" s="122" t="s">
        <v>25</v>
      </c>
      <c r="F8" s="122" t="s">
        <v>262</v>
      </c>
      <c r="G8" s="122" t="s">
        <v>25</v>
      </c>
      <c r="H8" s="122" t="s">
        <v>262</v>
      </c>
      <c r="I8" s="122" t="s">
        <v>25</v>
      </c>
      <c r="J8" s="122" t="s">
        <v>262</v>
      </c>
      <c r="K8" s="122" t="s">
        <v>25</v>
      </c>
      <c r="L8" s="122" t="s">
        <v>262</v>
      </c>
      <c r="M8" s="122" t="s">
        <v>25</v>
      </c>
      <c r="N8" s="122" t="s">
        <v>262</v>
      </c>
      <c r="O8" s="122" t="s">
        <v>25</v>
      </c>
      <c r="P8" s="122" t="s">
        <v>262</v>
      </c>
      <c r="Q8" s="122" t="s">
        <v>25</v>
      </c>
      <c r="R8" s="122" t="s">
        <v>262</v>
      </c>
      <c r="S8" s="122" t="s">
        <v>25</v>
      </c>
      <c r="T8" s="122" t="s">
        <v>262</v>
      </c>
      <c r="U8" s="122" t="s">
        <v>25</v>
      </c>
      <c r="V8" s="122" t="s">
        <v>262</v>
      </c>
      <c r="W8" s="122" t="s">
        <v>25</v>
      </c>
      <c r="X8" s="122" t="s">
        <v>262</v>
      </c>
      <c r="Y8" s="122" t="s">
        <v>25</v>
      </c>
      <c r="Z8" s="122" t="s">
        <v>262</v>
      </c>
      <c r="AA8" s="122" t="s">
        <v>25</v>
      </c>
      <c r="AB8" s="122" t="s">
        <v>262</v>
      </c>
      <c r="AC8" s="122" t="s">
        <v>25</v>
      </c>
      <c r="AD8" s="122" t="s">
        <v>262</v>
      </c>
      <c r="AE8" s="122" t="s">
        <v>25</v>
      </c>
      <c r="AF8" s="122" t="s">
        <v>262</v>
      </c>
      <c r="AG8" s="350"/>
      <c r="AH8" s="352"/>
      <c r="AI8" s="352"/>
      <c r="AJ8" s="315" t="s">
        <v>306</v>
      </c>
      <c r="AK8" s="329"/>
      <c r="AL8" s="350"/>
      <c r="AM8" s="352"/>
      <c r="AN8" s="352"/>
      <c r="AO8" s="292" t="s">
        <v>306</v>
      </c>
      <c r="AP8" s="292"/>
    </row>
    <row r="9" spans="1:42" s="228" customFormat="1" ht="45" customHeight="1">
      <c r="A9" s="226">
        <f>'MAKLUMAT MURID'!A13</f>
        <v>1</v>
      </c>
      <c r="B9" s="225">
        <f>VLOOKUP(A9,'MAKLUMAT MURID'!$A$13:$I$52,2,FALSE)</f>
        <v>0</v>
      </c>
      <c r="C9" s="226" t="str">
        <f>VLOOKUP(A9,'MAKLUMAT MURID'!$A$13:$I$52,6,FALSE)</f>
        <v/>
      </c>
      <c r="D9" s="226">
        <f>VLOOKUP(A9,'MAKLUMAT MURID'!$A$13:$I$52,5,FALSE)</f>
        <v>0</v>
      </c>
      <c r="E9" s="38"/>
      <c r="F9" s="134"/>
      <c r="G9" s="38"/>
      <c r="H9" s="134"/>
      <c r="I9" s="38"/>
      <c r="J9" s="134"/>
      <c r="K9" s="38"/>
      <c r="L9" s="134"/>
      <c r="M9" s="38"/>
      <c r="N9" s="134"/>
      <c r="O9" s="38"/>
      <c r="P9" s="134"/>
      <c r="Q9" s="38"/>
      <c r="R9" s="134"/>
      <c r="S9" s="38"/>
      <c r="T9" s="134"/>
      <c r="U9" s="38"/>
      <c r="V9" s="134"/>
      <c r="W9" s="38"/>
      <c r="X9" s="134"/>
      <c r="Y9" s="38"/>
      <c r="Z9" s="134"/>
      <c r="AA9" s="38"/>
      <c r="AB9" s="134"/>
      <c r="AC9" s="38"/>
      <c r="AD9" s="134"/>
      <c r="AE9" s="38"/>
      <c r="AF9" s="134"/>
      <c r="AG9" s="127" t="str">
        <f>IF(AND(AH9="",AI9=""),"",AVERAGE(AH9:AI9))</f>
        <v/>
      </c>
      <c r="AH9" s="125" t="str">
        <f>IF($C9=AH$7,IF(SUM(E9,I9,M9,Q9,U9,Y9,AC9)=0,"",IF(AND(AVERAGE(E9,I9,M9,Q9,U9,Y9,AC9)&gt;=1,AVERAGE(E9,I9,M9,Q9,U9,Y9,AC9)&lt;=1.6),1,IF(AND(AVERAGE(E9,I9,M9,Q9,U9,Y9,AC9)&gt;1.6,AVERAGE(E9,I9,M9,Q9,U9,Y9,AC9)&lt;=2.6),2,IF(AND(AVERAGE(E9,I9,M9,Q9,U9,Y9,AC9)&gt;2.6,AVERAGE(E9,I9,M9,Q9,U9,Y9,AC9)&lt;=3),3)))),"")</f>
        <v/>
      </c>
      <c r="AI9" s="125" t="str">
        <f>IF($C9=AI$7,IF(SUM(E9,I9,M9,Q9,U9,Y9,AC9)=0,"",IF(AND(AVERAGE(E9,I9,M9,Q9,U9,Y9,AC9)&gt;=1,AVERAGE(E9,I9,M9,Q9,U9,Y9,AC9)&lt;=1.6),1,IF(AND(AVERAGE(E9,I9,M9,Q9,U9,Y9,AC9)&gt;1.6,AVERAGE(E9,I9,M9,Q9,U9,Y9,AC9)&lt;=2.6),2,IF(AND(AVERAGE(E9,I9,M9,Q9,U9,Y9,AC9)&gt;2.6,AVERAGE(E9,I9,M9,Q9,U9,Y9,AC9)&lt;=3),3)))),"")</f>
        <v/>
      </c>
      <c r="AJ9" s="227"/>
      <c r="AK9" s="227"/>
      <c r="AL9" s="127" t="str">
        <f>IF(AND(AM9="",AN9=""),"",AVERAGE(AM9:AN9))</f>
        <v/>
      </c>
      <c r="AM9" s="125" t="str">
        <f>IF($C9=AM$7,IF(SUM(G9,K9,O9,S9,W9,AA9,AE9)=0,"",IF(AND(AVERAGE(G9,K9,O9,S9,W9,AA9,AE9)&gt;=1,AVERAGE(G9,K9,O9,S9,W9,AA9,AE9)&lt;=1.6),1,IF(AND(AVERAGE(G9,K9,O9,S9,W9,AA9,AE9)&gt;1.6,AVERAGE(G9,K9,O9,S9,W9,AA9,AE9)&lt;=2.6),2,IF(AND(AVERAGE(G9,K9,O9,S9,W9,AA9,AE9)&gt;2.6,AVERAGE(G9,K9,O9,S9,W9,AA9,AE9)&lt;=3),3)))),"")</f>
        <v/>
      </c>
      <c r="AN9" s="125" t="str">
        <f>IF($C9=AN$7,IF(SUM(G9,K9,O9,S9,W9,AA9,AE9)=0,"",IF(AND(AVERAGE(G9,K9,O9,S9,W9,AA9,AE9)&gt;=1,AVERAGE(G9,K9,O9,S9,W9,AA9,AE9)&lt;=1.6),1,IF(AND(AVERAGE(G9,K9,O9,S9,W9,AA9,AE9)&gt;1.6,AVERAGE(G9,K9,O9,S9,W9,AA9,AE9)&lt;=2.6),2,IF(AND(AVERAGE(G9,K9,O9,S9,W9,AA9,AE9)&gt;2.6,AVERAGE(G9,K9,O9,S9,W9,AA9,AE9)&lt;=3),3)))),"")</f>
        <v/>
      </c>
      <c r="AO9" s="227"/>
      <c r="AP9" s="227"/>
    </row>
    <row r="10" spans="1:42" s="228" customFormat="1" ht="45" customHeight="1">
      <c r="A10" s="226">
        <f>'MAKLUMAT MURID'!A14</f>
        <v>2</v>
      </c>
      <c r="B10" s="225">
        <f>VLOOKUP(A10,'MAKLUMAT MURID'!$A$13:$I$52,2,FALSE)</f>
        <v>0</v>
      </c>
      <c r="C10" s="226" t="str">
        <f>VLOOKUP(A10,'MAKLUMAT MURID'!$A$13:$I$52,6,FALSE)</f>
        <v/>
      </c>
      <c r="D10" s="226">
        <f>VLOOKUP(A10,'MAKLUMAT MURID'!$A$13:$I$52,5,FALSE)</f>
        <v>0</v>
      </c>
      <c r="E10" s="38"/>
      <c r="F10" s="134"/>
      <c r="G10" s="38"/>
      <c r="H10" s="134"/>
      <c r="I10" s="38"/>
      <c r="J10" s="134"/>
      <c r="K10" s="38"/>
      <c r="L10" s="134"/>
      <c r="M10" s="38"/>
      <c r="N10" s="134"/>
      <c r="O10" s="38"/>
      <c r="P10" s="134"/>
      <c r="Q10" s="38"/>
      <c r="R10" s="134"/>
      <c r="S10" s="38"/>
      <c r="T10" s="134"/>
      <c r="U10" s="38"/>
      <c r="V10" s="134"/>
      <c r="W10" s="38"/>
      <c r="X10" s="134"/>
      <c r="Y10" s="38"/>
      <c r="Z10" s="134"/>
      <c r="AA10" s="38"/>
      <c r="AB10" s="134"/>
      <c r="AC10" s="38"/>
      <c r="AD10" s="134"/>
      <c r="AE10" s="38"/>
      <c r="AF10" s="134"/>
      <c r="AG10" s="127" t="str">
        <f t="shared" ref="AG10:AG48" si="0">IF(AND(AH10="",AI10=""),"",AVERAGE(AH10:AI10))</f>
        <v/>
      </c>
      <c r="AH10" s="125" t="str">
        <f t="shared" ref="AH10:AH48" si="1">IF($C10=AH$7,IF(SUM(E10,I10,M10,Q10,U10,Y10,AC10)=0,"",IF(AND(AVERAGE(E10,I10,M10,Q10,U10,Y10,AC10)&gt;=1,AVERAGE(E10,I10,M10,Q10,U10,Y10,AC10)&lt;=1.6),1,IF(AND(AVERAGE(E10,I10,M10,Q10,U10,Y10,AC10)&gt;1.6,AVERAGE(E10,I10,M10,Q10,U10,Y10,AC10)&lt;=2.6),2,IF(AND(AVERAGE(E10,I10,M10,Q10,U10,Y10,AC10)&gt;2.6,AVERAGE(E10,I10,M10,Q10,U10,Y10,AC10)&lt;=3),3)))),"")</f>
        <v/>
      </c>
      <c r="AI10" s="125" t="str">
        <f t="shared" ref="AI10:AI48" si="2">IF($C10=AI$7,IF(SUM(E10,I10,M10,Q10,U10,Y10,AC10)=0,"",IF(AND(AVERAGE(E10,I10,M10,Q10,U10,Y10,AC10)&gt;=1,AVERAGE(E10,I10,M10,Q10,U10,Y10,AC10)&lt;=1.6),1,IF(AND(AVERAGE(E10,I10,M10,Q10,U10,Y10,AC10)&gt;1.6,AVERAGE(E10,I10,M10,Q10,U10,Y10,AC10)&lt;=2.6),2,IF(AND(AVERAGE(E10,I10,M10,Q10,U10,Y10,AC10)&gt;2.6,AVERAGE(E10,I10,M10,Q10,U10,Y10,AC10)&lt;=3),3)))),"")</f>
        <v/>
      </c>
      <c r="AJ10" s="227"/>
      <c r="AK10" s="227"/>
      <c r="AL10" s="127" t="str">
        <f t="shared" ref="AL10:AL48" si="3">IF(AND(AM10="",AN10=""),"",AVERAGE(AM10:AN10))</f>
        <v/>
      </c>
      <c r="AM10" s="125" t="str">
        <f t="shared" ref="AM10:AM48" si="4">IF($C10=AM$7,IF(SUM(G10,K10,O10,S10,W10,AA10,AE10)=0,"",IF(AND(AVERAGE(G10,K10,O10,S10,W10,AA10,AE10)&gt;=1,AVERAGE(G10,K10,O10,S10,W10,AA10,AE10)&lt;=1.6),1,IF(AND(AVERAGE(G10,K10,O10,S10,W10,AA10,AE10)&gt;1.6,AVERAGE(G10,K10,O10,S10,W10,AA10,AE10)&lt;=2.6),2,IF(AND(AVERAGE(G10,K10,O10,S10,W10,AA10,AE10)&gt;2.6,AVERAGE(G10,K10,O10,S10,W10,AA10,AE10)&lt;=3),3)))),"")</f>
        <v/>
      </c>
      <c r="AN10" s="125" t="str">
        <f t="shared" ref="AN10:AN48" si="5">IF($C10=AN$7,IF(SUM(G10,K10,O10,S10,W10,AA10,AE10)=0,"",IF(AND(AVERAGE(G10,K10,O10,S10,W10,AA10,AE10)&gt;=1,AVERAGE(G10,K10,O10,S10,W10,AA10,AE10)&lt;=1.6),1,IF(AND(AVERAGE(G10,K10,O10,S10,W10,AA10,AE10)&gt;1.6,AVERAGE(G10,K10,O10,S10,W10,AA10,AE10)&lt;=2.6),2,IF(AND(AVERAGE(G10,K10,O10,S10,W10,AA10,AE10)&gt;2.6,AVERAGE(G10,K10,O10,S10,W10,AA10,AE10)&lt;=3),3)))),"")</f>
        <v/>
      </c>
      <c r="AO10" s="227"/>
      <c r="AP10" s="227"/>
    </row>
    <row r="11" spans="1:42" s="228" customFormat="1" ht="45" customHeight="1">
      <c r="A11" s="226">
        <f>'MAKLUMAT MURID'!A15</f>
        <v>3</v>
      </c>
      <c r="B11" s="225">
        <f>VLOOKUP(A11,'MAKLUMAT MURID'!$A$13:$I$52,2,FALSE)</f>
        <v>0</v>
      </c>
      <c r="C11" s="226" t="str">
        <f>VLOOKUP(A11,'MAKLUMAT MURID'!$A$13:$I$52,6,FALSE)</f>
        <v/>
      </c>
      <c r="D11" s="226">
        <f>VLOOKUP(A11,'MAKLUMAT MURID'!$A$13:$I$52,5,FALSE)</f>
        <v>0</v>
      </c>
      <c r="E11" s="38"/>
      <c r="F11" s="134"/>
      <c r="G11" s="38"/>
      <c r="H11" s="134"/>
      <c r="I11" s="38"/>
      <c r="J11" s="134"/>
      <c r="K11" s="38"/>
      <c r="L11" s="134"/>
      <c r="M11" s="38"/>
      <c r="N11" s="134"/>
      <c r="O11" s="38"/>
      <c r="P11" s="134"/>
      <c r="Q11" s="38"/>
      <c r="R11" s="134"/>
      <c r="S11" s="38"/>
      <c r="T11" s="134"/>
      <c r="U11" s="38"/>
      <c r="V11" s="134"/>
      <c r="W11" s="38"/>
      <c r="X11" s="134"/>
      <c r="Y11" s="38"/>
      <c r="Z11" s="134"/>
      <c r="AA11" s="38"/>
      <c r="AB11" s="134"/>
      <c r="AC11" s="38"/>
      <c r="AD11" s="134"/>
      <c r="AE11" s="38"/>
      <c r="AF11" s="134"/>
      <c r="AG11" s="127" t="str">
        <f t="shared" si="0"/>
        <v/>
      </c>
      <c r="AH11" s="125" t="str">
        <f t="shared" si="1"/>
        <v/>
      </c>
      <c r="AI11" s="125" t="str">
        <f t="shared" si="2"/>
        <v/>
      </c>
      <c r="AJ11" s="227"/>
      <c r="AK11" s="227"/>
      <c r="AL11" s="127" t="str">
        <f t="shared" si="3"/>
        <v/>
      </c>
      <c r="AM11" s="125" t="str">
        <f t="shared" si="4"/>
        <v/>
      </c>
      <c r="AN11" s="125" t="str">
        <f t="shared" si="5"/>
        <v/>
      </c>
      <c r="AO11" s="227"/>
      <c r="AP11" s="227"/>
    </row>
    <row r="12" spans="1:42" s="228" customFormat="1" ht="45" customHeight="1">
      <c r="A12" s="226">
        <f>'MAKLUMAT MURID'!A16</f>
        <v>4</v>
      </c>
      <c r="B12" s="225">
        <f>VLOOKUP(A12,'MAKLUMAT MURID'!$A$13:$I$52,2,FALSE)</f>
        <v>0</v>
      </c>
      <c r="C12" s="226" t="str">
        <f>VLOOKUP(A12,'MAKLUMAT MURID'!$A$13:$I$52,6,FALSE)</f>
        <v/>
      </c>
      <c r="D12" s="226">
        <f>VLOOKUP(A12,'MAKLUMAT MURID'!$A$13:$I$52,5,FALSE)</f>
        <v>0</v>
      </c>
      <c r="E12" s="38"/>
      <c r="F12" s="134"/>
      <c r="G12" s="38"/>
      <c r="H12" s="134"/>
      <c r="I12" s="38"/>
      <c r="J12" s="134"/>
      <c r="K12" s="38"/>
      <c r="L12" s="134"/>
      <c r="M12" s="38"/>
      <c r="N12" s="134"/>
      <c r="O12" s="38"/>
      <c r="P12" s="134"/>
      <c r="Q12" s="38"/>
      <c r="R12" s="134"/>
      <c r="S12" s="38"/>
      <c r="T12" s="134"/>
      <c r="U12" s="38"/>
      <c r="V12" s="134"/>
      <c r="W12" s="38"/>
      <c r="X12" s="134"/>
      <c r="Y12" s="38"/>
      <c r="Z12" s="134"/>
      <c r="AA12" s="38"/>
      <c r="AB12" s="134"/>
      <c r="AC12" s="38"/>
      <c r="AD12" s="134"/>
      <c r="AE12" s="38"/>
      <c r="AF12" s="134"/>
      <c r="AG12" s="127" t="str">
        <f t="shared" si="0"/>
        <v/>
      </c>
      <c r="AH12" s="125" t="str">
        <f t="shared" si="1"/>
        <v/>
      </c>
      <c r="AI12" s="125" t="str">
        <f t="shared" si="2"/>
        <v/>
      </c>
      <c r="AJ12" s="227"/>
      <c r="AK12" s="227"/>
      <c r="AL12" s="127" t="str">
        <f t="shared" si="3"/>
        <v/>
      </c>
      <c r="AM12" s="125" t="str">
        <f t="shared" si="4"/>
        <v/>
      </c>
      <c r="AN12" s="125" t="str">
        <f t="shared" si="5"/>
        <v/>
      </c>
      <c r="AO12" s="227"/>
      <c r="AP12" s="227"/>
    </row>
    <row r="13" spans="1:42" s="228" customFormat="1" ht="45" customHeight="1">
      <c r="A13" s="226">
        <f>'MAKLUMAT MURID'!A17</f>
        <v>5</v>
      </c>
      <c r="B13" s="225">
        <f>VLOOKUP(A13,'MAKLUMAT MURID'!$A$13:$I$52,2,FALSE)</f>
        <v>0</v>
      </c>
      <c r="C13" s="226" t="str">
        <f>VLOOKUP(A13,'MAKLUMAT MURID'!$A$13:$I$52,6,FALSE)</f>
        <v/>
      </c>
      <c r="D13" s="226">
        <f>VLOOKUP(A13,'MAKLUMAT MURID'!$A$13:$I$52,5,FALSE)</f>
        <v>0</v>
      </c>
      <c r="E13" s="38"/>
      <c r="F13" s="134"/>
      <c r="G13" s="38"/>
      <c r="H13" s="134"/>
      <c r="I13" s="38"/>
      <c r="J13" s="134"/>
      <c r="K13" s="38"/>
      <c r="L13" s="134"/>
      <c r="M13" s="38"/>
      <c r="N13" s="134"/>
      <c r="O13" s="38"/>
      <c r="P13" s="134"/>
      <c r="Q13" s="38"/>
      <c r="R13" s="134"/>
      <c r="S13" s="38"/>
      <c r="T13" s="134"/>
      <c r="U13" s="38"/>
      <c r="V13" s="134"/>
      <c r="W13" s="38"/>
      <c r="X13" s="134"/>
      <c r="Y13" s="38"/>
      <c r="Z13" s="134"/>
      <c r="AA13" s="38"/>
      <c r="AB13" s="134"/>
      <c r="AC13" s="38"/>
      <c r="AD13" s="134"/>
      <c r="AE13" s="38"/>
      <c r="AF13" s="134"/>
      <c r="AG13" s="127" t="str">
        <f t="shared" si="0"/>
        <v/>
      </c>
      <c r="AH13" s="125" t="str">
        <f t="shared" si="1"/>
        <v/>
      </c>
      <c r="AI13" s="125" t="str">
        <f t="shared" si="2"/>
        <v/>
      </c>
      <c r="AJ13" s="227"/>
      <c r="AK13" s="227"/>
      <c r="AL13" s="127" t="str">
        <f t="shared" si="3"/>
        <v/>
      </c>
      <c r="AM13" s="125" t="str">
        <f t="shared" si="4"/>
        <v/>
      </c>
      <c r="AN13" s="125" t="str">
        <f t="shared" si="5"/>
        <v/>
      </c>
      <c r="AO13" s="227"/>
      <c r="AP13" s="227"/>
    </row>
    <row r="14" spans="1:42" s="228" customFormat="1" ht="45" customHeight="1">
      <c r="A14" s="226">
        <f>'MAKLUMAT MURID'!A18</f>
        <v>6</v>
      </c>
      <c r="B14" s="225">
        <f>VLOOKUP(A14,'MAKLUMAT MURID'!$A$13:$I$52,2,FALSE)</f>
        <v>0</v>
      </c>
      <c r="C14" s="226" t="str">
        <f>VLOOKUP(A14,'MAKLUMAT MURID'!$A$13:$I$52,6,FALSE)</f>
        <v/>
      </c>
      <c r="D14" s="226">
        <f>VLOOKUP(A14,'MAKLUMAT MURID'!$A$13:$I$52,5,FALSE)</f>
        <v>0</v>
      </c>
      <c r="E14" s="38"/>
      <c r="F14" s="134"/>
      <c r="G14" s="38"/>
      <c r="H14" s="134"/>
      <c r="I14" s="38"/>
      <c r="J14" s="134"/>
      <c r="K14" s="38"/>
      <c r="L14" s="134"/>
      <c r="M14" s="38"/>
      <c r="N14" s="134"/>
      <c r="O14" s="38"/>
      <c r="P14" s="134"/>
      <c r="Q14" s="38"/>
      <c r="R14" s="134"/>
      <c r="S14" s="38"/>
      <c r="T14" s="134"/>
      <c r="U14" s="38"/>
      <c r="V14" s="134"/>
      <c r="W14" s="38"/>
      <c r="X14" s="134"/>
      <c r="Y14" s="38"/>
      <c r="Z14" s="134"/>
      <c r="AA14" s="38"/>
      <c r="AB14" s="134"/>
      <c r="AC14" s="38"/>
      <c r="AD14" s="134"/>
      <c r="AE14" s="38"/>
      <c r="AF14" s="134"/>
      <c r="AG14" s="127" t="str">
        <f t="shared" si="0"/>
        <v/>
      </c>
      <c r="AH14" s="125" t="str">
        <f t="shared" si="1"/>
        <v/>
      </c>
      <c r="AI14" s="125" t="str">
        <f t="shared" si="2"/>
        <v/>
      </c>
      <c r="AJ14" s="227"/>
      <c r="AK14" s="227"/>
      <c r="AL14" s="127" t="str">
        <f t="shared" si="3"/>
        <v/>
      </c>
      <c r="AM14" s="125" t="str">
        <f t="shared" si="4"/>
        <v/>
      </c>
      <c r="AN14" s="125" t="str">
        <f t="shared" si="5"/>
        <v/>
      </c>
      <c r="AO14" s="227"/>
      <c r="AP14" s="227"/>
    </row>
    <row r="15" spans="1:42" s="228" customFormat="1" ht="45" customHeight="1">
      <c r="A15" s="226">
        <f>'MAKLUMAT MURID'!A19</f>
        <v>7</v>
      </c>
      <c r="B15" s="225">
        <f>VLOOKUP(A15,'MAKLUMAT MURID'!$A$13:$I$52,2,FALSE)</f>
        <v>0</v>
      </c>
      <c r="C15" s="226" t="str">
        <f>VLOOKUP(A15,'MAKLUMAT MURID'!$A$13:$I$52,6,FALSE)</f>
        <v/>
      </c>
      <c r="D15" s="226">
        <f>VLOOKUP(A15,'MAKLUMAT MURID'!$A$13:$I$52,5,FALSE)</f>
        <v>0</v>
      </c>
      <c r="E15" s="38"/>
      <c r="F15" s="134"/>
      <c r="G15" s="38"/>
      <c r="H15" s="134"/>
      <c r="I15" s="38"/>
      <c r="J15" s="134"/>
      <c r="K15" s="38"/>
      <c r="L15" s="134"/>
      <c r="M15" s="38"/>
      <c r="N15" s="134"/>
      <c r="O15" s="38"/>
      <c r="P15" s="134"/>
      <c r="Q15" s="38"/>
      <c r="R15" s="134"/>
      <c r="S15" s="38"/>
      <c r="T15" s="134"/>
      <c r="U15" s="38"/>
      <c r="V15" s="134"/>
      <c r="W15" s="38"/>
      <c r="X15" s="134"/>
      <c r="Y15" s="38"/>
      <c r="Z15" s="134"/>
      <c r="AA15" s="38"/>
      <c r="AB15" s="134"/>
      <c r="AC15" s="38"/>
      <c r="AD15" s="134"/>
      <c r="AE15" s="38"/>
      <c r="AF15" s="134"/>
      <c r="AG15" s="127" t="str">
        <f t="shared" si="0"/>
        <v/>
      </c>
      <c r="AH15" s="125" t="str">
        <f t="shared" si="1"/>
        <v/>
      </c>
      <c r="AI15" s="125" t="str">
        <f t="shared" si="2"/>
        <v/>
      </c>
      <c r="AJ15" s="227"/>
      <c r="AK15" s="227"/>
      <c r="AL15" s="127" t="str">
        <f t="shared" si="3"/>
        <v/>
      </c>
      <c r="AM15" s="125" t="str">
        <f t="shared" si="4"/>
        <v/>
      </c>
      <c r="AN15" s="125" t="str">
        <f t="shared" si="5"/>
        <v/>
      </c>
      <c r="AO15" s="227"/>
      <c r="AP15" s="227"/>
    </row>
    <row r="16" spans="1:42" s="228" customFormat="1" ht="45" customHeight="1">
      <c r="A16" s="226">
        <f>'MAKLUMAT MURID'!A20</f>
        <v>8</v>
      </c>
      <c r="B16" s="225">
        <f>VLOOKUP(A16,'MAKLUMAT MURID'!$A$13:$I$52,2,FALSE)</f>
        <v>0</v>
      </c>
      <c r="C16" s="226" t="str">
        <f>VLOOKUP(A16,'MAKLUMAT MURID'!$A$13:$I$52,6,FALSE)</f>
        <v/>
      </c>
      <c r="D16" s="226">
        <f>VLOOKUP(A16,'MAKLUMAT MURID'!$A$13:$I$52,5,FALSE)</f>
        <v>0</v>
      </c>
      <c r="E16" s="38"/>
      <c r="F16" s="134"/>
      <c r="G16" s="38"/>
      <c r="H16" s="134"/>
      <c r="I16" s="38"/>
      <c r="J16" s="134"/>
      <c r="K16" s="38"/>
      <c r="L16" s="134"/>
      <c r="M16" s="38"/>
      <c r="N16" s="134"/>
      <c r="O16" s="38"/>
      <c r="P16" s="134"/>
      <c r="Q16" s="38"/>
      <c r="R16" s="134"/>
      <c r="S16" s="38"/>
      <c r="T16" s="134"/>
      <c r="U16" s="38"/>
      <c r="V16" s="134"/>
      <c r="W16" s="38"/>
      <c r="X16" s="134"/>
      <c r="Y16" s="38"/>
      <c r="Z16" s="134"/>
      <c r="AA16" s="38"/>
      <c r="AB16" s="134"/>
      <c r="AC16" s="38"/>
      <c r="AD16" s="134"/>
      <c r="AE16" s="38"/>
      <c r="AF16" s="134"/>
      <c r="AG16" s="127" t="str">
        <f t="shared" si="0"/>
        <v/>
      </c>
      <c r="AH16" s="125" t="str">
        <f t="shared" si="1"/>
        <v/>
      </c>
      <c r="AI16" s="125" t="str">
        <f t="shared" si="2"/>
        <v/>
      </c>
      <c r="AJ16" s="227"/>
      <c r="AK16" s="227"/>
      <c r="AL16" s="127" t="str">
        <f t="shared" si="3"/>
        <v/>
      </c>
      <c r="AM16" s="125" t="str">
        <f t="shared" si="4"/>
        <v/>
      </c>
      <c r="AN16" s="125" t="str">
        <f t="shared" si="5"/>
        <v/>
      </c>
      <c r="AO16" s="227"/>
      <c r="AP16" s="227"/>
    </row>
    <row r="17" spans="1:42" s="228" customFormat="1" ht="45" customHeight="1">
      <c r="A17" s="226">
        <f>'MAKLUMAT MURID'!A21</f>
        <v>9</v>
      </c>
      <c r="B17" s="225">
        <f>VLOOKUP(A17,'MAKLUMAT MURID'!$A$13:$I$52,2,FALSE)</f>
        <v>0</v>
      </c>
      <c r="C17" s="226" t="str">
        <f>VLOOKUP(A17,'MAKLUMAT MURID'!$A$13:$I$52,6,FALSE)</f>
        <v/>
      </c>
      <c r="D17" s="226">
        <f>VLOOKUP(A17,'MAKLUMAT MURID'!$A$13:$I$52,5,FALSE)</f>
        <v>0</v>
      </c>
      <c r="E17" s="38"/>
      <c r="F17" s="134"/>
      <c r="G17" s="38"/>
      <c r="H17" s="134"/>
      <c r="I17" s="38"/>
      <c r="J17" s="134"/>
      <c r="K17" s="38"/>
      <c r="L17" s="134"/>
      <c r="M17" s="38"/>
      <c r="N17" s="134"/>
      <c r="O17" s="38"/>
      <c r="P17" s="134"/>
      <c r="Q17" s="38"/>
      <c r="R17" s="134"/>
      <c r="S17" s="38"/>
      <c r="T17" s="134"/>
      <c r="U17" s="38"/>
      <c r="V17" s="134"/>
      <c r="W17" s="38"/>
      <c r="X17" s="134"/>
      <c r="Y17" s="38"/>
      <c r="Z17" s="134"/>
      <c r="AA17" s="38"/>
      <c r="AB17" s="134"/>
      <c r="AC17" s="38"/>
      <c r="AD17" s="134"/>
      <c r="AE17" s="38"/>
      <c r="AF17" s="134"/>
      <c r="AG17" s="127" t="str">
        <f t="shared" si="0"/>
        <v/>
      </c>
      <c r="AH17" s="125" t="str">
        <f t="shared" si="1"/>
        <v/>
      </c>
      <c r="AI17" s="125" t="str">
        <f t="shared" si="2"/>
        <v/>
      </c>
      <c r="AJ17" s="227"/>
      <c r="AK17" s="227"/>
      <c r="AL17" s="127" t="str">
        <f t="shared" si="3"/>
        <v/>
      </c>
      <c r="AM17" s="125" t="str">
        <f t="shared" si="4"/>
        <v/>
      </c>
      <c r="AN17" s="125" t="str">
        <f t="shared" si="5"/>
        <v/>
      </c>
      <c r="AO17" s="227"/>
      <c r="AP17" s="227"/>
    </row>
    <row r="18" spans="1:42" s="228" customFormat="1" ht="45" customHeight="1">
      <c r="A18" s="226">
        <f>'MAKLUMAT MURID'!A22</f>
        <v>10</v>
      </c>
      <c r="B18" s="225">
        <f>VLOOKUP(A18,'MAKLUMAT MURID'!$A$13:$I$52,2,FALSE)</f>
        <v>0</v>
      </c>
      <c r="C18" s="226" t="str">
        <f>VLOOKUP(A18,'MAKLUMAT MURID'!$A$13:$I$52,6,FALSE)</f>
        <v/>
      </c>
      <c r="D18" s="226">
        <f>VLOOKUP(A18,'MAKLUMAT MURID'!$A$13:$I$52,5,FALSE)</f>
        <v>0</v>
      </c>
      <c r="E18" s="38"/>
      <c r="F18" s="134"/>
      <c r="G18" s="38"/>
      <c r="H18" s="134"/>
      <c r="I18" s="38"/>
      <c r="J18" s="134"/>
      <c r="K18" s="38"/>
      <c r="L18" s="134"/>
      <c r="M18" s="38"/>
      <c r="N18" s="134"/>
      <c r="O18" s="38"/>
      <c r="P18" s="134"/>
      <c r="Q18" s="38"/>
      <c r="R18" s="134"/>
      <c r="S18" s="38"/>
      <c r="T18" s="134"/>
      <c r="U18" s="38"/>
      <c r="V18" s="134"/>
      <c r="W18" s="38"/>
      <c r="X18" s="134"/>
      <c r="Y18" s="38"/>
      <c r="Z18" s="134"/>
      <c r="AA18" s="38"/>
      <c r="AB18" s="134"/>
      <c r="AC18" s="38"/>
      <c r="AD18" s="134"/>
      <c r="AE18" s="38"/>
      <c r="AF18" s="134"/>
      <c r="AG18" s="127" t="str">
        <f t="shared" si="0"/>
        <v/>
      </c>
      <c r="AH18" s="125" t="str">
        <f t="shared" si="1"/>
        <v/>
      </c>
      <c r="AI18" s="125" t="str">
        <f t="shared" si="2"/>
        <v/>
      </c>
      <c r="AJ18" s="227"/>
      <c r="AK18" s="227"/>
      <c r="AL18" s="127" t="str">
        <f t="shared" si="3"/>
        <v/>
      </c>
      <c r="AM18" s="125" t="str">
        <f t="shared" si="4"/>
        <v/>
      </c>
      <c r="AN18" s="125" t="str">
        <f t="shared" si="5"/>
        <v/>
      </c>
      <c r="AO18" s="227"/>
      <c r="AP18" s="227"/>
    </row>
    <row r="19" spans="1:42" s="228" customFormat="1" ht="45" customHeight="1">
      <c r="A19" s="226">
        <f>'MAKLUMAT MURID'!A23</f>
        <v>11</v>
      </c>
      <c r="B19" s="225">
        <f>VLOOKUP(A19,'MAKLUMAT MURID'!$A$13:$I$52,2,FALSE)</f>
        <v>0</v>
      </c>
      <c r="C19" s="226" t="str">
        <f>VLOOKUP(A19,'MAKLUMAT MURID'!$A$13:$I$52,6,FALSE)</f>
        <v/>
      </c>
      <c r="D19" s="226">
        <f>VLOOKUP(A19,'MAKLUMAT MURID'!$A$13:$I$52,5,FALSE)</f>
        <v>0</v>
      </c>
      <c r="E19" s="38"/>
      <c r="F19" s="134"/>
      <c r="G19" s="38"/>
      <c r="H19" s="134"/>
      <c r="I19" s="38"/>
      <c r="J19" s="134"/>
      <c r="K19" s="38"/>
      <c r="L19" s="134"/>
      <c r="M19" s="38"/>
      <c r="N19" s="134"/>
      <c r="O19" s="38"/>
      <c r="P19" s="134"/>
      <c r="Q19" s="38"/>
      <c r="R19" s="134"/>
      <c r="S19" s="38"/>
      <c r="T19" s="134"/>
      <c r="U19" s="38"/>
      <c r="V19" s="134"/>
      <c r="W19" s="38"/>
      <c r="X19" s="134"/>
      <c r="Y19" s="38"/>
      <c r="Z19" s="134"/>
      <c r="AA19" s="38"/>
      <c r="AB19" s="134"/>
      <c r="AC19" s="38"/>
      <c r="AD19" s="134"/>
      <c r="AE19" s="38"/>
      <c r="AF19" s="134"/>
      <c r="AG19" s="127" t="str">
        <f t="shared" si="0"/>
        <v/>
      </c>
      <c r="AH19" s="125" t="str">
        <f t="shared" si="1"/>
        <v/>
      </c>
      <c r="AI19" s="125" t="str">
        <f t="shared" si="2"/>
        <v/>
      </c>
      <c r="AJ19" s="227"/>
      <c r="AK19" s="227"/>
      <c r="AL19" s="127" t="str">
        <f t="shared" si="3"/>
        <v/>
      </c>
      <c r="AM19" s="125" t="str">
        <f t="shared" si="4"/>
        <v/>
      </c>
      <c r="AN19" s="125" t="str">
        <f t="shared" si="5"/>
        <v/>
      </c>
      <c r="AO19" s="227"/>
      <c r="AP19" s="227"/>
    </row>
    <row r="20" spans="1:42" s="228" customFormat="1" ht="45" customHeight="1">
      <c r="A20" s="226">
        <f>'MAKLUMAT MURID'!A24</f>
        <v>12</v>
      </c>
      <c r="B20" s="225">
        <f>VLOOKUP(A20,'MAKLUMAT MURID'!$A$13:$I$52,2,FALSE)</f>
        <v>0</v>
      </c>
      <c r="C20" s="226" t="str">
        <f>VLOOKUP(A20,'MAKLUMAT MURID'!$A$13:$I$52,6,FALSE)</f>
        <v/>
      </c>
      <c r="D20" s="226">
        <f>VLOOKUP(A20,'MAKLUMAT MURID'!$A$13:$I$52,5,FALSE)</f>
        <v>0</v>
      </c>
      <c r="E20" s="38"/>
      <c r="F20" s="134"/>
      <c r="G20" s="38"/>
      <c r="H20" s="134"/>
      <c r="I20" s="38"/>
      <c r="J20" s="134"/>
      <c r="K20" s="38"/>
      <c r="L20" s="134"/>
      <c r="M20" s="38"/>
      <c r="N20" s="134"/>
      <c r="O20" s="38"/>
      <c r="P20" s="134"/>
      <c r="Q20" s="38"/>
      <c r="R20" s="134"/>
      <c r="S20" s="38"/>
      <c r="T20" s="134"/>
      <c r="U20" s="38"/>
      <c r="V20" s="134"/>
      <c r="W20" s="38"/>
      <c r="X20" s="134"/>
      <c r="Y20" s="38"/>
      <c r="Z20" s="134"/>
      <c r="AA20" s="38"/>
      <c r="AB20" s="134"/>
      <c r="AC20" s="38"/>
      <c r="AD20" s="134"/>
      <c r="AE20" s="38"/>
      <c r="AF20" s="134"/>
      <c r="AG20" s="127" t="str">
        <f t="shared" si="0"/>
        <v/>
      </c>
      <c r="AH20" s="125" t="str">
        <f t="shared" si="1"/>
        <v/>
      </c>
      <c r="AI20" s="125" t="str">
        <f t="shared" si="2"/>
        <v/>
      </c>
      <c r="AJ20" s="227"/>
      <c r="AK20" s="227"/>
      <c r="AL20" s="127" t="str">
        <f t="shared" si="3"/>
        <v/>
      </c>
      <c r="AM20" s="125" t="str">
        <f t="shared" si="4"/>
        <v/>
      </c>
      <c r="AN20" s="125" t="str">
        <f t="shared" si="5"/>
        <v/>
      </c>
      <c r="AO20" s="227"/>
      <c r="AP20" s="227"/>
    </row>
    <row r="21" spans="1:42" s="228" customFormat="1" ht="45" customHeight="1">
      <c r="A21" s="226">
        <f>'MAKLUMAT MURID'!A25</f>
        <v>13</v>
      </c>
      <c r="B21" s="225">
        <f>VLOOKUP(A21,'MAKLUMAT MURID'!$A$13:$I$52,2,FALSE)</f>
        <v>0</v>
      </c>
      <c r="C21" s="226" t="str">
        <f>VLOOKUP(A21,'MAKLUMAT MURID'!$A$13:$I$52,6,FALSE)</f>
        <v/>
      </c>
      <c r="D21" s="226">
        <f>VLOOKUP(A21,'MAKLUMAT MURID'!$A$13:$I$52,5,FALSE)</f>
        <v>0</v>
      </c>
      <c r="E21" s="38"/>
      <c r="F21" s="134"/>
      <c r="G21" s="38"/>
      <c r="H21" s="134"/>
      <c r="I21" s="38"/>
      <c r="J21" s="134"/>
      <c r="K21" s="38"/>
      <c r="L21" s="134"/>
      <c r="M21" s="38"/>
      <c r="N21" s="134"/>
      <c r="O21" s="38"/>
      <c r="P21" s="134"/>
      <c r="Q21" s="38"/>
      <c r="R21" s="134"/>
      <c r="S21" s="38"/>
      <c r="T21" s="134"/>
      <c r="U21" s="38"/>
      <c r="V21" s="134"/>
      <c r="W21" s="38"/>
      <c r="X21" s="134"/>
      <c r="Y21" s="38"/>
      <c r="Z21" s="134"/>
      <c r="AA21" s="38"/>
      <c r="AB21" s="134"/>
      <c r="AC21" s="38"/>
      <c r="AD21" s="134"/>
      <c r="AE21" s="38"/>
      <c r="AF21" s="134"/>
      <c r="AG21" s="127" t="str">
        <f t="shared" si="0"/>
        <v/>
      </c>
      <c r="AH21" s="125" t="str">
        <f t="shared" si="1"/>
        <v/>
      </c>
      <c r="AI21" s="125" t="str">
        <f t="shared" si="2"/>
        <v/>
      </c>
      <c r="AJ21" s="227"/>
      <c r="AK21" s="227"/>
      <c r="AL21" s="127" t="str">
        <f t="shared" si="3"/>
        <v/>
      </c>
      <c r="AM21" s="125" t="str">
        <f t="shared" si="4"/>
        <v/>
      </c>
      <c r="AN21" s="125" t="str">
        <f t="shared" si="5"/>
        <v/>
      </c>
      <c r="AO21" s="227"/>
      <c r="AP21" s="227"/>
    </row>
    <row r="22" spans="1:42" s="228" customFormat="1" ht="45" customHeight="1">
      <c r="A22" s="226">
        <f>'MAKLUMAT MURID'!A26</f>
        <v>14</v>
      </c>
      <c r="B22" s="225">
        <f>VLOOKUP(A22,'MAKLUMAT MURID'!$A$13:$I$52,2,FALSE)</f>
        <v>0</v>
      </c>
      <c r="C22" s="226" t="str">
        <f>VLOOKUP(A22,'MAKLUMAT MURID'!$A$13:$I$52,6,FALSE)</f>
        <v/>
      </c>
      <c r="D22" s="226">
        <f>VLOOKUP(A22,'MAKLUMAT MURID'!$A$13:$I$52,5,FALSE)</f>
        <v>0</v>
      </c>
      <c r="E22" s="38"/>
      <c r="F22" s="134"/>
      <c r="G22" s="38"/>
      <c r="H22" s="134"/>
      <c r="I22" s="38"/>
      <c r="J22" s="134"/>
      <c r="K22" s="38"/>
      <c r="L22" s="134"/>
      <c r="M22" s="38"/>
      <c r="N22" s="134"/>
      <c r="O22" s="38"/>
      <c r="P22" s="134"/>
      <c r="Q22" s="38"/>
      <c r="R22" s="134"/>
      <c r="S22" s="38"/>
      <c r="T22" s="134"/>
      <c r="U22" s="38"/>
      <c r="V22" s="134"/>
      <c r="W22" s="38"/>
      <c r="X22" s="134"/>
      <c r="Y22" s="38"/>
      <c r="Z22" s="134"/>
      <c r="AA22" s="38"/>
      <c r="AB22" s="134"/>
      <c r="AC22" s="38"/>
      <c r="AD22" s="134"/>
      <c r="AE22" s="38"/>
      <c r="AF22" s="134"/>
      <c r="AG22" s="127" t="str">
        <f t="shared" si="0"/>
        <v/>
      </c>
      <c r="AH22" s="125" t="str">
        <f t="shared" si="1"/>
        <v/>
      </c>
      <c r="AI22" s="125" t="str">
        <f t="shared" si="2"/>
        <v/>
      </c>
      <c r="AJ22" s="227"/>
      <c r="AK22" s="227"/>
      <c r="AL22" s="127" t="str">
        <f t="shared" si="3"/>
        <v/>
      </c>
      <c r="AM22" s="125" t="str">
        <f t="shared" si="4"/>
        <v/>
      </c>
      <c r="AN22" s="125" t="str">
        <f t="shared" si="5"/>
        <v/>
      </c>
      <c r="AO22" s="227"/>
      <c r="AP22" s="227"/>
    </row>
    <row r="23" spans="1:42" s="228" customFormat="1" ht="45" customHeight="1">
      <c r="A23" s="226">
        <f>'MAKLUMAT MURID'!A27</f>
        <v>15</v>
      </c>
      <c r="B23" s="225">
        <f>VLOOKUP(A23,'MAKLUMAT MURID'!$A$13:$I$52,2,FALSE)</f>
        <v>0</v>
      </c>
      <c r="C23" s="226" t="str">
        <f>VLOOKUP(A23,'MAKLUMAT MURID'!$A$13:$I$52,6,FALSE)</f>
        <v/>
      </c>
      <c r="D23" s="226">
        <f>VLOOKUP(A23,'MAKLUMAT MURID'!$A$13:$I$52,5,FALSE)</f>
        <v>0</v>
      </c>
      <c r="E23" s="38"/>
      <c r="F23" s="134"/>
      <c r="G23" s="38"/>
      <c r="H23" s="134"/>
      <c r="I23" s="38"/>
      <c r="J23" s="134"/>
      <c r="K23" s="38"/>
      <c r="L23" s="134"/>
      <c r="M23" s="38"/>
      <c r="N23" s="134"/>
      <c r="O23" s="38"/>
      <c r="P23" s="134"/>
      <c r="Q23" s="38"/>
      <c r="R23" s="134"/>
      <c r="S23" s="38"/>
      <c r="T23" s="134"/>
      <c r="U23" s="38"/>
      <c r="V23" s="134"/>
      <c r="W23" s="38"/>
      <c r="X23" s="134"/>
      <c r="Y23" s="38"/>
      <c r="Z23" s="134"/>
      <c r="AA23" s="38"/>
      <c r="AB23" s="134"/>
      <c r="AC23" s="38"/>
      <c r="AD23" s="134"/>
      <c r="AE23" s="38"/>
      <c r="AF23" s="134"/>
      <c r="AG23" s="127" t="str">
        <f t="shared" si="0"/>
        <v/>
      </c>
      <c r="AH23" s="125" t="str">
        <f t="shared" si="1"/>
        <v/>
      </c>
      <c r="AI23" s="125" t="str">
        <f t="shared" si="2"/>
        <v/>
      </c>
      <c r="AJ23" s="227"/>
      <c r="AK23" s="227"/>
      <c r="AL23" s="127" t="str">
        <f t="shared" si="3"/>
        <v/>
      </c>
      <c r="AM23" s="125" t="str">
        <f t="shared" si="4"/>
        <v/>
      </c>
      <c r="AN23" s="125" t="str">
        <f t="shared" si="5"/>
        <v/>
      </c>
      <c r="AO23" s="227"/>
      <c r="AP23" s="227"/>
    </row>
    <row r="24" spans="1:42" s="228" customFormat="1" ht="45" customHeight="1">
      <c r="A24" s="226">
        <f>'MAKLUMAT MURID'!A28</f>
        <v>16</v>
      </c>
      <c r="B24" s="225">
        <f>VLOOKUP(A24,'MAKLUMAT MURID'!$A$13:$I$52,2,FALSE)</f>
        <v>0</v>
      </c>
      <c r="C24" s="226" t="str">
        <f>VLOOKUP(A24,'MAKLUMAT MURID'!$A$13:$I$52,6,FALSE)</f>
        <v/>
      </c>
      <c r="D24" s="226">
        <f>VLOOKUP(A24,'MAKLUMAT MURID'!$A$13:$I$52,5,FALSE)</f>
        <v>0</v>
      </c>
      <c r="E24" s="38"/>
      <c r="F24" s="134"/>
      <c r="G24" s="38"/>
      <c r="H24" s="134"/>
      <c r="I24" s="38"/>
      <c r="J24" s="134"/>
      <c r="K24" s="38"/>
      <c r="L24" s="134"/>
      <c r="M24" s="38"/>
      <c r="N24" s="134"/>
      <c r="O24" s="38"/>
      <c r="P24" s="134"/>
      <c r="Q24" s="38"/>
      <c r="R24" s="134"/>
      <c r="S24" s="38"/>
      <c r="T24" s="134"/>
      <c r="U24" s="38"/>
      <c r="V24" s="134"/>
      <c r="W24" s="38"/>
      <c r="X24" s="134"/>
      <c r="Y24" s="38"/>
      <c r="Z24" s="134"/>
      <c r="AA24" s="38"/>
      <c r="AB24" s="134"/>
      <c r="AC24" s="38"/>
      <c r="AD24" s="134"/>
      <c r="AE24" s="38"/>
      <c r="AF24" s="134"/>
      <c r="AG24" s="127" t="str">
        <f t="shared" si="0"/>
        <v/>
      </c>
      <c r="AH24" s="125" t="str">
        <f t="shared" si="1"/>
        <v/>
      </c>
      <c r="AI24" s="125" t="str">
        <f t="shared" si="2"/>
        <v/>
      </c>
      <c r="AJ24" s="227"/>
      <c r="AK24" s="227"/>
      <c r="AL24" s="127" t="str">
        <f t="shared" si="3"/>
        <v/>
      </c>
      <c r="AM24" s="125" t="str">
        <f t="shared" si="4"/>
        <v/>
      </c>
      <c r="AN24" s="125" t="str">
        <f t="shared" si="5"/>
        <v/>
      </c>
      <c r="AO24" s="227"/>
      <c r="AP24" s="227"/>
    </row>
    <row r="25" spans="1:42" s="228" customFormat="1" ht="45" customHeight="1">
      <c r="A25" s="226">
        <f>'MAKLUMAT MURID'!A29</f>
        <v>17</v>
      </c>
      <c r="B25" s="225">
        <f>VLOOKUP(A25,'MAKLUMAT MURID'!$A$13:$I$52,2,FALSE)</f>
        <v>0</v>
      </c>
      <c r="C25" s="226" t="str">
        <f>VLOOKUP(A25,'MAKLUMAT MURID'!$A$13:$I$52,6,FALSE)</f>
        <v/>
      </c>
      <c r="D25" s="226">
        <f>VLOOKUP(A25,'MAKLUMAT MURID'!$A$13:$I$52,5,FALSE)</f>
        <v>0</v>
      </c>
      <c r="E25" s="38"/>
      <c r="F25" s="134"/>
      <c r="G25" s="38"/>
      <c r="H25" s="134"/>
      <c r="I25" s="38"/>
      <c r="J25" s="134"/>
      <c r="K25" s="38"/>
      <c r="L25" s="134"/>
      <c r="M25" s="38"/>
      <c r="N25" s="134"/>
      <c r="O25" s="38"/>
      <c r="P25" s="134"/>
      <c r="Q25" s="38"/>
      <c r="R25" s="134"/>
      <c r="S25" s="38"/>
      <c r="T25" s="134"/>
      <c r="U25" s="38"/>
      <c r="V25" s="134"/>
      <c r="W25" s="38"/>
      <c r="X25" s="134"/>
      <c r="Y25" s="38"/>
      <c r="Z25" s="134"/>
      <c r="AA25" s="38"/>
      <c r="AB25" s="134"/>
      <c r="AC25" s="38"/>
      <c r="AD25" s="134"/>
      <c r="AE25" s="38"/>
      <c r="AF25" s="134"/>
      <c r="AG25" s="127" t="str">
        <f t="shared" si="0"/>
        <v/>
      </c>
      <c r="AH25" s="125" t="str">
        <f t="shared" si="1"/>
        <v/>
      </c>
      <c r="AI25" s="125" t="str">
        <f t="shared" si="2"/>
        <v/>
      </c>
      <c r="AJ25" s="227"/>
      <c r="AK25" s="227"/>
      <c r="AL25" s="127" t="str">
        <f t="shared" si="3"/>
        <v/>
      </c>
      <c r="AM25" s="125" t="str">
        <f t="shared" si="4"/>
        <v/>
      </c>
      <c r="AN25" s="125" t="str">
        <f t="shared" si="5"/>
        <v/>
      </c>
      <c r="AO25" s="227"/>
      <c r="AP25" s="227"/>
    </row>
    <row r="26" spans="1:42" s="228" customFormat="1" ht="45" customHeight="1">
      <c r="A26" s="226">
        <f>'MAKLUMAT MURID'!A30</f>
        <v>18</v>
      </c>
      <c r="B26" s="225">
        <f>VLOOKUP(A26,'MAKLUMAT MURID'!$A$13:$I$52,2,FALSE)</f>
        <v>0</v>
      </c>
      <c r="C26" s="226" t="str">
        <f>VLOOKUP(A26,'MAKLUMAT MURID'!$A$13:$I$52,6,FALSE)</f>
        <v/>
      </c>
      <c r="D26" s="226">
        <f>VLOOKUP(A26,'MAKLUMAT MURID'!$A$13:$I$52,5,FALSE)</f>
        <v>0</v>
      </c>
      <c r="E26" s="38"/>
      <c r="F26" s="134"/>
      <c r="G26" s="38"/>
      <c r="H26" s="134"/>
      <c r="I26" s="38"/>
      <c r="J26" s="134"/>
      <c r="K26" s="38"/>
      <c r="L26" s="134"/>
      <c r="M26" s="38"/>
      <c r="N26" s="134"/>
      <c r="O26" s="38"/>
      <c r="P26" s="134"/>
      <c r="Q26" s="38"/>
      <c r="R26" s="134"/>
      <c r="S26" s="38"/>
      <c r="T26" s="134"/>
      <c r="U26" s="38"/>
      <c r="V26" s="134"/>
      <c r="W26" s="38"/>
      <c r="X26" s="134"/>
      <c r="Y26" s="38"/>
      <c r="Z26" s="134"/>
      <c r="AA26" s="38"/>
      <c r="AB26" s="134"/>
      <c r="AC26" s="38"/>
      <c r="AD26" s="134"/>
      <c r="AE26" s="38"/>
      <c r="AF26" s="134"/>
      <c r="AG26" s="127" t="str">
        <f t="shared" si="0"/>
        <v/>
      </c>
      <c r="AH26" s="125" t="str">
        <f t="shared" si="1"/>
        <v/>
      </c>
      <c r="AI26" s="125" t="str">
        <f t="shared" si="2"/>
        <v/>
      </c>
      <c r="AJ26" s="227"/>
      <c r="AK26" s="227"/>
      <c r="AL26" s="127" t="str">
        <f t="shared" si="3"/>
        <v/>
      </c>
      <c r="AM26" s="125" t="str">
        <f t="shared" si="4"/>
        <v/>
      </c>
      <c r="AN26" s="125" t="str">
        <f t="shared" si="5"/>
        <v/>
      </c>
      <c r="AO26" s="227"/>
      <c r="AP26" s="227"/>
    </row>
    <row r="27" spans="1:42" s="228" customFormat="1" ht="45" customHeight="1">
      <c r="A27" s="226">
        <f>'MAKLUMAT MURID'!A31</f>
        <v>19</v>
      </c>
      <c r="B27" s="225">
        <f>VLOOKUP(A27,'MAKLUMAT MURID'!$A$13:$I$52,2,FALSE)</f>
        <v>0</v>
      </c>
      <c r="C27" s="226" t="str">
        <f>VLOOKUP(A27,'MAKLUMAT MURID'!$A$13:$I$52,6,FALSE)</f>
        <v/>
      </c>
      <c r="D27" s="226">
        <f>VLOOKUP(A27,'MAKLUMAT MURID'!$A$13:$I$52,5,FALSE)</f>
        <v>0</v>
      </c>
      <c r="E27" s="38"/>
      <c r="F27" s="134"/>
      <c r="G27" s="38"/>
      <c r="H27" s="134"/>
      <c r="I27" s="38"/>
      <c r="J27" s="134"/>
      <c r="K27" s="38"/>
      <c r="L27" s="134"/>
      <c r="M27" s="38"/>
      <c r="N27" s="134"/>
      <c r="O27" s="38"/>
      <c r="P27" s="134"/>
      <c r="Q27" s="38"/>
      <c r="R27" s="134"/>
      <c r="S27" s="38"/>
      <c r="T27" s="134"/>
      <c r="U27" s="38"/>
      <c r="V27" s="134"/>
      <c r="W27" s="38"/>
      <c r="X27" s="134"/>
      <c r="Y27" s="38"/>
      <c r="Z27" s="134"/>
      <c r="AA27" s="38"/>
      <c r="AB27" s="134"/>
      <c r="AC27" s="38"/>
      <c r="AD27" s="134"/>
      <c r="AE27" s="38"/>
      <c r="AF27" s="134"/>
      <c r="AG27" s="127" t="str">
        <f t="shared" si="0"/>
        <v/>
      </c>
      <c r="AH27" s="125" t="str">
        <f t="shared" si="1"/>
        <v/>
      </c>
      <c r="AI27" s="125" t="str">
        <f t="shared" si="2"/>
        <v/>
      </c>
      <c r="AJ27" s="227"/>
      <c r="AK27" s="227"/>
      <c r="AL27" s="127" t="str">
        <f t="shared" si="3"/>
        <v/>
      </c>
      <c r="AM27" s="125" t="str">
        <f t="shared" si="4"/>
        <v/>
      </c>
      <c r="AN27" s="125" t="str">
        <f t="shared" si="5"/>
        <v/>
      </c>
      <c r="AO27" s="227"/>
      <c r="AP27" s="227"/>
    </row>
    <row r="28" spans="1:42" s="228" customFormat="1" ht="45" customHeight="1">
      <c r="A28" s="226">
        <f>'MAKLUMAT MURID'!A32</f>
        <v>20</v>
      </c>
      <c r="B28" s="225">
        <f>VLOOKUP(A28,'MAKLUMAT MURID'!$A$13:$I$52,2,FALSE)</f>
        <v>0</v>
      </c>
      <c r="C28" s="226" t="str">
        <f>VLOOKUP(A28,'MAKLUMAT MURID'!$A$13:$I$52,6,FALSE)</f>
        <v/>
      </c>
      <c r="D28" s="226">
        <f>VLOOKUP(A28,'MAKLUMAT MURID'!$A$13:$I$52,5,FALSE)</f>
        <v>0</v>
      </c>
      <c r="E28" s="38"/>
      <c r="F28" s="134"/>
      <c r="G28" s="38"/>
      <c r="H28" s="134"/>
      <c r="I28" s="38"/>
      <c r="J28" s="134"/>
      <c r="K28" s="38"/>
      <c r="L28" s="134"/>
      <c r="M28" s="38"/>
      <c r="N28" s="134"/>
      <c r="O28" s="38"/>
      <c r="P28" s="134"/>
      <c r="Q28" s="38"/>
      <c r="R28" s="134"/>
      <c r="S28" s="38"/>
      <c r="T28" s="134"/>
      <c r="U28" s="38"/>
      <c r="V28" s="134"/>
      <c r="W28" s="38"/>
      <c r="X28" s="134"/>
      <c r="Y28" s="38"/>
      <c r="Z28" s="134"/>
      <c r="AA28" s="38"/>
      <c r="AB28" s="134"/>
      <c r="AC28" s="38"/>
      <c r="AD28" s="134"/>
      <c r="AE28" s="38"/>
      <c r="AF28" s="134"/>
      <c r="AG28" s="127" t="str">
        <f t="shared" si="0"/>
        <v/>
      </c>
      <c r="AH28" s="125" t="str">
        <f t="shared" si="1"/>
        <v/>
      </c>
      <c r="AI28" s="125" t="str">
        <f t="shared" si="2"/>
        <v/>
      </c>
      <c r="AJ28" s="227"/>
      <c r="AK28" s="227"/>
      <c r="AL28" s="127" t="str">
        <f t="shared" si="3"/>
        <v/>
      </c>
      <c r="AM28" s="125" t="str">
        <f t="shared" si="4"/>
        <v/>
      </c>
      <c r="AN28" s="125" t="str">
        <f t="shared" si="5"/>
        <v/>
      </c>
      <c r="AO28" s="227"/>
      <c r="AP28" s="227"/>
    </row>
    <row r="29" spans="1:42" s="228" customFormat="1" ht="45" customHeight="1">
      <c r="A29" s="226">
        <f>'MAKLUMAT MURID'!A33</f>
        <v>21</v>
      </c>
      <c r="B29" s="225">
        <f>VLOOKUP(A29,'MAKLUMAT MURID'!$A$13:$I$52,2,FALSE)</f>
        <v>0</v>
      </c>
      <c r="C29" s="226" t="str">
        <f>VLOOKUP(A29,'MAKLUMAT MURID'!$A$13:$I$52,6,FALSE)</f>
        <v/>
      </c>
      <c r="D29" s="226">
        <f>VLOOKUP(A29,'MAKLUMAT MURID'!$A$13:$I$52,5,FALSE)</f>
        <v>0</v>
      </c>
      <c r="E29" s="38"/>
      <c r="F29" s="134"/>
      <c r="G29" s="38"/>
      <c r="H29" s="134"/>
      <c r="I29" s="38"/>
      <c r="J29" s="134"/>
      <c r="K29" s="38"/>
      <c r="L29" s="134"/>
      <c r="M29" s="38"/>
      <c r="N29" s="134"/>
      <c r="O29" s="38"/>
      <c r="P29" s="134"/>
      <c r="Q29" s="38"/>
      <c r="R29" s="134"/>
      <c r="S29" s="38"/>
      <c r="T29" s="134"/>
      <c r="U29" s="38"/>
      <c r="V29" s="134"/>
      <c r="W29" s="38"/>
      <c r="X29" s="134"/>
      <c r="Y29" s="38"/>
      <c r="Z29" s="134"/>
      <c r="AA29" s="38"/>
      <c r="AB29" s="134"/>
      <c r="AC29" s="38"/>
      <c r="AD29" s="134"/>
      <c r="AE29" s="38"/>
      <c r="AF29" s="134"/>
      <c r="AG29" s="127" t="str">
        <f t="shared" si="0"/>
        <v/>
      </c>
      <c r="AH29" s="125" t="str">
        <f t="shared" si="1"/>
        <v/>
      </c>
      <c r="AI29" s="125" t="str">
        <f t="shared" si="2"/>
        <v/>
      </c>
      <c r="AJ29" s="227"/>
      <c r="AK29" s="227"/>
      <c r="AL29" s="127" t="str">
        <f t="shared" si="3"/>
        <v/>
      </c>
      <c r="AM29" s="125" t="str">
        <f t="shared" si="4"/>
        <v/>
      </c>
      <c r="AN29" s="125" t="str">
        <f t="shared" si="5"/>
        <v/>
      </c>
      <c r="AO29" s="227"/>
      <c r="AP29" s="227"/>
    </row>
    <row r="30" spans="1:42" s="228" customFormat="1" ht="45" customHeight="1">
      <c r="A30" s="226">
        <f>'MAKLUMAT MURID'!A34</f>
        <v>22</v>
      </c>
      <c r="B30" s="225">
        <f>VLOOKUP(A30,'MAKLUMAT MURID'!$A$13:$I$52,2,FALSE)</f>
        <v>0</v>
      </c>
      <c r="C30" s="226" t="str">
        <f>VLOOKUP(A30,'MAKLUMAT MURID'!$A$13:$I$52,6,FALSE)</f>
        <v/>
      </c>
      <c r="D30" s="226">
        <f>VLOOKUP(A30,'MAKLUMAT MURID'!$A$13:$I$52,5,FALSE)</f>
        <v>0</v>
      </c>
      <c r="E30" s="38"/>
      <c r="F30" s="134"/>
      <c r="G30" s="38"/>
      <c r="H30" s="134"/>
      <c r="I30" s="38"/>
      <c r="J30" s="134"/>
      <c r="K30" s="38"/>
      <c r="L30" s="134"/>
      <c r="M30" s="38"/>
      <c r="N30" s="134"/>
      <c r="O30" s="38"/>
      <c r="P30" s="134"/>
      <c r="Q30" s="38"/>
      <c r="R30" s="134"/>
      <c r="S30" s="38"/>
      <c r="T30" s="134"/>
      <c r="U30" s="38"/>
      <c r="V30" s="134"/>
      <c r="W30" s="38"/>
      <c r="X30" s="134"/>
      <c r="Y30" s="38"/>
      <c r="Z30" s="134"/>
      <c r="AA30" s="38"/>
      <c r="AB30" s="134"/>
      <c r="AC30" s="38"/>
      <c r="AD30" s="134"/>
      <c r="AE30" s="38"/>
      <c r="AF30" s="134"/>
      <c r="AG30" s="127" t="str">
        <f t="shared" si="0"/>
        <v/>
      </c>
      <c r="AH30" s="125" t="str">
        <f t="shared" si="1"/>
        <v/>
      </c>
      <c r="AI30" s="125" t="str">
        <f t="shared" si="2"/>
        <v/>
      </c>
      <c r="AJ30" s="227"/>
      <c r="AK30" s="227"/>
      <c r="AL30" s="127" t="str">
        <f t="shared" si="3"/>
        <v/>
      </c>
      <c r="AM30" s="125" t="str">
        <f t="shared" si="4"/>
        <v/>
      </c>
      <c r="AN30" s="125" t="str">
        <f t="shared" si="5"/>
        <v/>
      </c>
      <c r="AO30" s="227"/>
      <c r="AP30" s="227"/>
    </row>
    <row r="31" spans="1:42" s="228" customFormat="1" ht="45" customHeight="1">
      <c r="A31" s="226">
        <f>'MAKLUMAT MURID'!A35</f>
        <v>23</v>
      </c>
      <c r="B31" s="225">
        <f>VLOOKUP(A31,'MAKLUMAT MURID'!$A$13:$I$52,2,FALSE)</f>
        <v>0</v>
      </c>
      <c r="C31" s="226" t="str">
        <f>VLOOKUP(A31,'MAKLUMAT MURID'!$A$13:$I$52,6,FALSE)</f>
        <v/>
      </c>
      <c r="D31" s="226">
        <f>VLOOKUP(A31,'MAKLUMAT MURID'!$A$13:$I$52,5,FALSE)</f>
        <v>0</v>
      </c>
      <c r="E31" s="38"/>
      <c r="F31" s="134"/>
      <c r="G31" s="38"/>
      <c r="H31" s="134"/>
      <c r="I31" s="38"/>
      <c r="J31" s="134"/>
      <c r="K31" s="38"/>
      <c r="L31" s="134"/>
      <c r="M31" s="38"/>
      <c r="N31" s="134"/>
      <c r="O31" s="38"/>
      <c r="P31" s="134"/>
      <c r="Q31" s="38"/>
      <c r="R31" s="134"/>
      <c r="S31" s="38"/>
      <c r="T31" s="134"/>
      <c r="U31" s="38"/>
      <c r="V31" s="134"/>
      <c r="W31" s="38"/>
      <c r="X31" s="134"/>
      <c r="Y31" s="38"/>
      <c r="Z31" s="134"/>
      <c r="AA31" s="38"/>
      <c r="AB31" s="134"/>
      <c r="AC31" s="38"/>
      <c r="AD31" s="134"/>
      <c r="AE31" s="38"/>
      <c r="AF31" s="134"/>
      <c r="AG31" s="127" t="str">
        <f t="shared" si="0"/>
        <v/>
      </c>
      <c r="AH31" s="125" t="str">
        <f t="shared" si="1"/>
        <v/>
      </c>
      <c r="AI31" s="125" t="str">
        <f t="shared" si="2"/>
        <v/>
      </c>
      <c r="AJ31" s="227"/>
      <c r="AK31" s="227"/>
      <c r="AL31" s="127" t="str">
        <f t="shared" si="3"/>
        <v/>
      </c>
      <c r="AM31" s="125" t="str">
        <f t="shared" si="4"/>
        <v/>
      </c>
      <c r="AN31" s="125" t="str">
        <f t="shared" si="5"/>
        <v/>
      </c>
      <c r="AO31" s="227"/>
      <c r="AP31" s="227"/>
    </row>
    <row r="32" spans="1:42" s="228" customFormat="1" ht="45" customHeight="1">
      <c r="A32" s="226">
        <f>'MAKLUMAT MURID'!A36</f>
        <v>24</v>
      </c>
      <c r="B32" s="225">
        <f>VLOOKUP(A32,'MAKLUMAT MURID'!$A$13:$I$52,2,FALSE)</f>
        <v>0</v>
      </c>
      <c r="C32" s="226" t="str">
        <f>VLOOKUP(A32,'MAKLUMAT MURID'!$A$13:$I$52,6,FALSE)</f>
        <v/>
      </c>
      <c r="D32" s="226">
        <f>VLOOKUP(A32,'MAKLUMAT MURID'!$A$13:$I$52,5,FALSE)</f>
        <v>0</v>
      </c>
      <c r="E32" s="38"/>
      <c r="F32" s="134"/>
      <c r="G32" s="38"/>
      <c r="H32" s="134"/>
      <c r="I32" s="38"/>
      <c r="J32" s="134"/>
      <c r="K32" s="38"/>
      <c r="L32" s="134"/>
      <c r="M32" s="38"/>
      <c r="N32" s="134"/>
      <c r="O32" s="38"/>
      <c r="P32" s="134"/>
      <c r="Q32" s="38"/>
      <c r="R32" s="134"/>
      <c r="S32" s="38"/>
      <c r="T32" s="134"/>
      <c r="U32" s="38"/>
      <c r="V32" s="134"/>
      <c r="W32" s="38"/>
      <c r="X32" s="134"/>
      <c r="Y32" s="38"/>
      <c r="Z32" s="134"/>
      <c r="AA32" s="38"/>
      <c r="AB32" s="134"/>
      <c r="AC32" s="38"/>
      <c r="AD32" s="134"/>
      <c r="AE32" s="38"/>
      <c r="AF32" s="134"/>
      <c r="AG32" s="127" t="str">
        <f t="shared" si="0"/>
        <v/>
      </c>
      <c r="AH32" s="125" t="str">
        <f t="shared" si="1"/>
        <v/>
      </c>
      <c r="AI32" s="125" t="str">
        <f t="shared" si="2"/>
        <v/>
      </c>
      <c r="AJ32" s="227"/>
      <c r="AK32" s="227"/>
      <c r="AL32" s="127" t="str">
        <f t="shared" si="3"/>
        <v/>
      </c>
      <c r="AM32" s="125" t="str">
        <f t="shared" si="4"/>
        <v/>
      </c>
      <c r="AN32" s="125" t="str">
        <f t="shared" si="5"/>
        <v/>
      </c>
      <c r="AO32" s="227"/>
      <c r="AP32" s="227"/>
    </row>
    <row r="33" spans="1:42" s="228" customFormat="1" ht="45" customHeight="1">
      <c r="A33" s="226">
        <f>'MAKLUMAT MURID'!A37</f>
        <v>25</v>
      </c>
      <c r="B33" s="225">
        <f>VLOOKUP(A33,'MAKLUMAT MURID'!$A$13:$I$52,2,FALSE)</f>
        <v>0</v>
      </c>
      <c r="C33" s="226" t="str">
        <f>VLOOKUP(A33,'MAKLUMAT MURID'!$A$13:$I$52,6,FALSE)</f>
        <v/>
      </c>
      <c r="D33" s="226">
        <f>VLOOKUP(A33,'MAKLUMAT MURID'!$A$13:$I$52,5,FALSE)</f>
        <v>0</v>
      </c>
      <c r="E33" s="38"/>
      <c r="F33" s="134"/>
      <c r="G33" s="38"/>
      <c r="H33" s="134"/>
      <c r="I33" s="38"/>
      <c r="J33" s="134"/>
      <c r="K33" s="38"/>
      <c r="L33" s="134"/>
      <c r="M33" s="38"/>
      <c r="N33" s="134"/>
      <c r="O33" s="38"/>
      <c r="P33" s="134"/>
      <c r="Q33" s="38"/>
      <c r="R33" s="134"/>
      <c r="S33" s="38"/>
      <c r="T33" s="134"/>
      <c r="U33" s="38"/>
      <c r="V33" s="134"/>
      <c r="W33" s="38"/>
      <c r="X33" s="134"/>
      <c r="Y33" s="38"/>
      <c r="Z33" s="134"/>
      <c r="AA33" s="38"/>
      <c r="AB33" s="134"/>
      <c r="AC33" s="38"/>
      <c r="AD33" s="134"/>
      <c r="AE33" s="38"/>
      <c r="AF33" s="134"/>
      <c r="AG33" s="127" t="str">
        <f t="shared" si="0"/>
        <v/>
      </c>
      <c r="AH33" s="125" t="str">
        <f t="shared" si="1"/>
        <v/>
      </c>
      <c r="AI33" s="125" t="str">
        <f t="shared" si="2"/>
        <v/>
      </c>
      <c r="AJ33" s="227"/>
      <c r="AK33" s="227"/>
      <c r="AL33" s="127" t="str">
        <f t="shared" si="3"/>
        <v/>
      </c>
      <c r="AM33" s="125" t="str">
        <f t="shared" si="4"/>
        <v/>
      </c>
      <c r="AN33" s="125" t="str">
        <f t="shared" si="5"/>
        <v/>
      </c>
      <c r="AO33" s="227"/>
      <c r="AP33" s="227"/>
    </row>
    <row r="34" spans="1:42" s="228" customFormat="1" ht="45" customHeight="1">
      <c r="A34" s="226">
        <f>'MAKLUMAT MURID'!A38</f>
        <v>26</v>
      </c>
      <c r="B34" s="225">
        <f>VLOOKUP(A34,'MAKLUMAT MURID'!$A$13:$I$52,2,FALSE)</f>
        <v>0</v>
      </c>
      <c r="C34" s="226" t="str">
        <f>VLOOKUP(A34,'MAKLUMAT MURID'!$A$13:$I$52,6,FALSE)</f>
        <v/>
      </c>
      <c r="D34" s="226">
        <f>VLOOKUP(A34,'MAKLUMAT MURID'!$A$13:$I$52,5,FALSE)</f>
        <v>0</v>
      </c>
      <c r="E34" s="38"/>
      <c r="F34" s="134"/>
      <c r="G34" s="38"/>
      <c r="H34" s="134"/>
      <c r="I34" s="38"/>
      <c r="J34" s="134"/>
      <c r="K34" s="38"/>
      <c r="L34" s="134"/>
      <c r="M34" s="38"/>
      <c r="N34" s="134"/>
      <c r="O34" s="38"/>
      <c r="P34" s="134"/>
      <c r="Q34" s="38"/>
      <c r="R34" s="134"/>
      <c r="S34" s="38"/>
      <c r="T34" s="134"/>
      <c r="U34" s="38"/>
      <c r="V34" s="134"/>
      <c r="W34" s="38"/>
      <c r="X34" s="134"/>
      <c r="Y34" s="38"/>
      <c r="Z34" s="134"/>
      <c r="AA34" s="38"/>
      <c r="AB34" s="134"/>
      <c r="AC34" s="38"/>
      <c r="AD34" s="134"/>
      <c r="AE34" s="38"/>
      <c r="AF34" s="134"/>
      <c r="AG34" s="127" t="str">
        <f t="shared" si="0"/>
        <v/>
      </c>
      <c r="AH34" s="125" t="str">
        <f t="shared" si="1"/>
        <v/>
      </c>
      <c r="AI34" s="125" t="str">
        <f t="shared" si="2"/>
        <v/>
      </c>
      <c r="AJ34" s="227"/>
      <c r="AK34" s="227"/>
      <c r="AL34" s="127" t="str">
        <f t="shared" si="3"/>
        <v/>
      </c>
      <c r="AM34" s="125" t="str">
        <f t="shared" si="4"/>
        <v/>
      </c>
      <c r="AN34" s="125" t="str">
        <f t="shared" si="5"/>
        <v/>
      </c>
      <c r="AO34" s="227"/>
      <c r="AP34" s="227"/>
    </row>
    <row r="35" spans="1:42" s="228" customFormat="1" ht="45" customHeight="1">
      <c r="A35" s="226">
        <f>'MAKLUMAT MURID'!A39</f>
        <v>27</v>
      </c>
      <c r="B35" s="225">
        <f>VLOOKUP(A35,'MAKLUMAT MURID'!$A$13:$I$52,2,FALSE)</f>
        <v>0</v>
      </c>
      <c r="C35" s="226" t="str">
        <f>VLOOKUP(A35,'MAKLUMAT MURID'!$A$13:$I$52,6,FALSE)</f>
        <v/>
      </c>
      <c r="D35" s="226">
        <f>VLOOKUP(A35,'MAKLUMAT MURID'!$A$13:$I$52,5,FALSE)</f>
        <v>0</v>
      </c>
      <c r="E35" s="38"/>
      <c r="F35" s="134"/>
      <c r="G35" s="38"/>
      <c r="H35" s="134"/>
      <c r="I35" s="38"/>
      <c r="J35" s="134"/>
      <c r="K35" s="38"/>
      <c r="L35" s="134"/>
      <c r="M35" s="38"/>
      <c r="N35" s="134"/>
      <c r="O35" s="38"/>
      <c r="P35" s="134"/>
      <c r="Q35" s="38"/>
      <c r="R35" s="134"/>
      <c r="S35" s="38"/>
      <c r="T35" s="134"/>
      <c r="U35" s="38"/>
      <c r="V35" s="134"/>
      <c r="W35" s="38"/>
      <c r="X35" s="134"/>
      <c r="Y35" s="38"/>
      <c r="Z35" s="134"/>
      <c r="AA35" s="38"/>
      <c r="AB35" s="134"/>
      <c r="AC35" s="38"/>
      <c r="AD35" s="134"/>
      <c r="AE35" s="38"/>
      <c r="AF35" s="134"/>
      <c r="AG35" s="127" t="str">
        <f t="shared" si="0"/>
        <v/>
      </c>
      <c r="AH35" s="125" t="str">
        <f t="shared" si="1"/>
        <v/>
      </c>
      <c r="AI35" s="125" t="str">
        <f t="shared" si="2"/>
        <v/>
      </c>
      <c r="AJ35" s="227"/>
      <c r="AK35" s="227"/>
      <c r="AL35" s="127" t="str">
        <f t="shared" si="3"/>
        <v/>
      </c>
      <c r="AM35" s="125" t="str">
        <f t="shared" si="4"/>
        <v/>
      </c>
      <c r="AN35" s="125" t="str">
        <f t="shared" si="5"/>
        <v/>
      </c>
      <c r="AO35" s="227"/>
      <c r="AP35" s="227"/>
    </row>
    <row r="36" spans="1:42" s="228" customFormat="1" ht="45" customHeight="1">
      <c r="A36" s="226">
        <f>'MAKLUMAT MURID'!A40</f>
        <v>28</v>
      </c>
      <c r="B36" s="225">
        <f>VLOOKUP(A36,'MAKLUMAT MURID'!$A$13:$I$52,2,FALSE)</f>
        <v>0</v>
      </c>
      <c r="C36" s="226" t="str">
        <f>VLOOKUP(A36,'MAKLUMAT MURID'!$A$13:$I$52,6,FALSE)</f>
        <v/>
      </c>
      <c r="D36" s="226">
        <f>VLOOKUP(A36,'MAKLUMAT MURID'!$A$13:$I$52,5,FALSE)</f>
        <v>0</v>
      </c>
      <c r="E36" s="38"/>
      <c r="F36" s="134"/>
      <c r="G36" s="38"/>
      <c r="H36" s="134"/>
      <c r="I36" s="38"/>
      <c r="J36" s="134"/>
      <c r="K36" s="38"/>
      <c r="L36" s="134"/>
      <c r="M36" s="38"/>
      <c r="N36" s="134"/>
      <c r="O36" s="38"/>
      <c r="P36" s="134"/>
      <c r="Q36" s="38"/>
      <c r="R36" s="134"/>
      <c r="S36" s="38"/>
      <c r="T36" s="134"/>
      <c r="U36" s="38"/>
      <c r="V36" s="134"/>
      <c r="W36" s="38"/>
      <c r="X36" s="134"/>
      <c r="Y36" s="38"/>
      <c r="Z36" s="134"/>
      <c r="AA36" s="38"/>
      <c r="AB36" s="134"/>
      <c r="AC36" s="38"/>
      <c r="AD36" s="134"/>
      <c r="AE36" s="38"/>
      <c r="AF36" s="134"/>
      <c r="AG36" s="127" t="str">
        <f t="shared" si="0"/>
        <v/>
      </c>
      <c r="AH36" s="125" t="str">
        <f t="shared" si="1"/>
        <v/>
      </c>
      <c r="AI36" s="125" t="str">
        <f t="shared" si="2"/>
        <v/>
      </c>
      <c r="AJ36" s="227"/>
      <c r="AK36" s="227"/>
      <c r="AL36" s="127" t="str">
        <f t="shared" si="3"/>
        <v/>
      </c>
      <c r="AM36" s="125" t="str">
        <f t="shared" si="4"/>
        <v/>
      </c>
      <c r="AN36" s="125" t="str">
        <f t="shared" si="5"/>
        <v/>
      </c>
      <c r="AO36" s="227"/>
      <c r="AP36" s="227"/>
    </row>
    <row r="37" spans="1:42" s="228" customFormat="1" ht="45" customHeight="1">
      <c r="A37" s="226">
        <f>'MAKLUMAT MURID'!A41</f>
        <v>29</v>
      </c>
      <c r="B37" s="225">
        <f>VLOOKUP(A37,'MAKLUMAT MURID'!$A$13:$I$52,2,FALSE)</f>
        <v>0</v>
      </c>
      <c r="C37" s="226" t="str">
        <f>VLOOKUP(A37,'MAKLUMAT MURID'!$A$13:$I$52,6,FALSE)</f>
        <v/>
      </c>
      <c r="D37" s="226">
        <f>VLOOKUP(A37,'MAKLUMAT MURID'!$A$13:$I$52,5,FALSE)</f>
        <v>0</v>
      </c>
      <c r="E37" s="38"/>
      <c r="F37" s="134"/>
      <c r="G37" s="38"/>
      <c r="H37" s="134"/>
      <c r="I37" s="38"/>
      <c r="J37" s="134"/>
      <c r="K37" s="38"/>
      <c r="L37" s="134"/>
      <c r="M37" s="38"/>
      <c r="N37" s="134"/>
      <c r="O37" s="38"/>
      <c r="P37" s="134"/>
      <c r="Q37" s="38"/>
      <c r="R37" s="134"/>
      <c r="S37" s="38"/>
      <c r="T37" s="134"/>
      <c r="U37" s="38"/>
      <c r="V37" s="134"/>
      <c r="W37" s="38"/>
      <c r="X37" s="134"/>
      <c r="Y37" s="38"/>
      <c r="Z37" s="134"/>
      <c r="AA37" s="38"/>
      <c r="AB37" s="134"/>
      <c r="AC37" s="38"/>
      <c r="AD37" s="134"/>
      <c r="AE37" s="38"/>
      <c r="AF37" s="134"/>
      <c r="AG37" s="127" t="str">
        <f t="shared" si="0"/>
        <v/>
      </c>
      <c r="AH37" s="125" t="str">
        <f t="shared" si="1"/>
        <v/>
      </c>
      <c r="AI37" s="125" t="str">
        <f t="shared" si="2"/>
        <v/>
      </c>
      <c r="AJ37" s="227"/>
      <c r="AK37" s="227"/>
      <c r="AL37" s="127" t="str">
        <f t="shared" si="3"/>
        <v/>
      </c>
      <c r="AM37" s="125" t="str">
        <f t="shared" si="4"/>
        <v/>
      </c>
      <c r="AN37" s="125" t="str">
        <f t="shared" si="5"/>
        <v/>
      </c>
      <c r="AO37" s="227"/>
      <c r="AP37" s="227"/>
    </row>
    <row r="38" spans="1:42" s="228" customFormat="1" ht="45" customHeight="1">
      <c r="A38" s="226">
        <f>'MAKLUMAT MURID'!A42</f>
        <v>30</v>
      </c>
      <c r="B38" s="225">
        <f>VLOOKUP(A38,'MAKLUMAT MURID'!$A$13:$I$52,2,FALSE)</f>
        <v>0</v>
      </c>
      <c r="C38" s="226" t="str">
        <f>VLOOKUP(A38,'MAKLUMAT MURID'!$A$13:$I$52,6,FALSE)</f>
        <v/>
      </c>
      <c r="D38" s="226">
        <f>VLOOKUP(A38,'MAKLUMAT MURID'!$A$13:$I$52,5,FALSE)</f>
        <v>0</v>
      </c>
      <c r="E38" s="38"/>
      <c r="F38" s="134"/>
      <c r="G38" s="38"/>
      <c r="H38" s="134"/>
      <c r="I38" s="38"/>
      <c r="J38" s="134"/>
      <c r="K38" s="38"/>
      <c r="L38" s="134"/>
      <c r="M38" s="38"/>
      <c r="N38" s="134"/>
      <c r="O38" s="38"/>
      <c r="P38" s="134"/>
      <c r="Q38" s="38"/>
      <c r="R38" s="134"/>
      <c r="S38" s="38"/>
      <c r="T38" s="134"/>
      <c r="U38" s="38"/>
      <c r="V38" s="134"/>
      <c r="W38" s="38"/>
      <c r="X38" s="134"/>
      <c r="Y38" s="38"/>
      <c r="Z38" s="134"/>
      <c r="AA38" s="38"/>
      <c r="AB38" s="134"/>
      <c r="AC38" s="38"/>
      <c r="AD38" s="134"/>
      <c r="AE38" s="38"/>
      <c r="AF38" s="134"/>
      <c r="AG38" s="127" t="str">
        <f t="shared" si="0"/>
        <v/>
      </c>
      <c r="AH38" s="125" t="str">
        <f t="shared" si="1"/>
        <v/>
      </c>
      <c r="AI38" s="125" t="str">
        <f t="shared" si="2"/>
        <v/>
      </c>
      <c r="AJ38" s="227"/>
      <c r="AK38" s="227"/>
      <c r="AL38" s="127" t="str">
        <f t="shared" si="3"/>
        <v/>
      </c>
      <c r="AM38" s="125" t="str">
        <f t="shared" si="4"/>
        <v/>
      </c>
      <c r="AN38" s="125" t="str">
        <f t="shared" si="5"/>
        <v/>
      </c>
      <c r="AO38" s="227"/>
      <c r="AP38" s="227"/>
    </row>
    <row r="39" spans="1:42" s="228" customFormat="1" ht="45" customHeight="1">
      <c r="A39" s="226">
        <f>'MAKLUMAT MURID'!A43</f>
        <v>31</v>
      </c>
      <c r="B39" s="225">
        <f>VLOOKUP(A39,'MAKLUMAT MURID'!$A$13:$I$52,2,FALSE)</f>
        <v>0</v>
      </c>
      <c r="C39" s="226" t="str">
        <f>VLOOKUP(A39,'MAKLUMAT MURID'!$A$13:$I$52,6,FALSE)</f>
        <v/>
      </c>
      <c r="D39" s="226">
        <f>VLOOKUP(A39,'MAKLUMAT MURID'!$A$13:$I$52,5,FALSE)</f>
        <v>0</v>
      </c>
      <c r="E39" s="38"/>
      <c r="F39" s="134"/>
      <c r="G39" s="38"/>
      <c r="H39" s="134"/>
      <c r="I39" s="38"/>
      <c r="J39" s="134"/>
      <c r="K39" s="38"/>
      <c r="L39" s="134"/>
      <c r="M39" s="38"/>
      <c r="N39" s="134"/>
      <c r="O39" s="38"/>
      <c r="P39" s="134"/>
      <c r="Q39" s="38"/>
      <c r="R39" s="134"/>
      <c r="S39" s="38"/>
      <c r="T39" s="134"/>
      <c r="U39" s="38"/>
      <c r="V39" s="134"/>
      <c r="W39" s="38"/>
      <c r="X39" s="134"/>
      <c r="Y39" s="38"/>
      <c r="Z39" s="134"/>
      <c r="AA39" s="38"/>
      <c r="AB39" s="134"/>
      <c r="AC39" s="38"/>
      <c r="AD39" s="134"/>
      <c r="AE39" s="38"/>
      <c r="AF39" s="134"/>
      <c r="AG39" s="127" t="str">
        <f t="shared" si="0"/>
        <v/>
      </c>
      <c r="AH39" s="125" t="str">
        <f t="shared" si="1"/>
        <v/>
      </c>
      <c r="AI39" s="125" t="str">
        <f t="shared" si="2"/>
        <v/>
      </c>
      <c r="AJ39" s="227"/>
      <c r="AK39" s="227"/>
      <c r="AL39" s="127" t="str">
        <f t="shared" si="3"/>
        <v/>
      </c>
      <c r="AM39" s="125" t="str">
        <f t="shared" si="4"/>
        <v/>
      </c>
      <c r="AN39" s="125" t="str">
        <f t="shared" si="5"/>
        <v/>
      </c>
      <c r="AO39" s="227"/>
      <c r="AP39" s="227"/>
    </row>
    <row r="40" spans="1:42" s="228" customFormat="1" ht="45" customHeight="1">
      <c r="A40" s="226">
        <f>'MAKLUMAT MURID'!A44</f>
        <v>32</v>
      </c>
      <c r="B40" s="225">
        <f>VLOOKUP(A40,'MAKLUMAT MURID'!$A$13:$I$52,2,FALSE)</f>
        <v>0</v>
      </c>
      <c r="C40" s="226" t="str">
        <f>VLOOKUP(A40,'MAKLUMAT MURID'!$A$13:$I$52,6,FALSE)</f>
        <v/>
      </c>
      <c r="D40" s="226">
        <f>VLOOKUP(A40,'MAKLUMAT MURID'!$A$13:$I$52,5,FALSE)</f>
        <v>0</v>
      </c>
      <c r="E40" s="38"/>
      <c r="F40" s="134"/>
      <c r="G40" s="38"/>
      <c r="H40" s="134"/>
      <c r="I40" s="38"/>
      <c r="J40" s="134"/>
      <c r="K40" s="38"/>
      <c r="L40" s="134"/>
      <c r="M40" s="38"/>
      <c r="N40" s="134"/>
      <c r="O40" s="38"/>
      <c r="P40" s="134"/>
      <c r="Q40" s="38"/>
      <c r="R40" s="134"/>
      <c r="S40" s="38"/>
      <c r="T40" s="134"/>
      <c r="U40" s="38"/>
      <c r="V40" s="134"/>
      <c r="W40" s="38"/>
      <c r="X40" s="134"/>
      <c r="Y40" s="38"/>
      <c r="Z40" s="134"/>
      <c r="AA40" s="38"/>
      <c r="AB40" s="134"/>
      <c r="AC40" s="38"/>
      <c r="AD40" s="134"/>
      <c r="AE40" s="38"/>
      <c r="AF40" s="134"/>
      <c r="AG40" s="127" t="str">
        <f t="shared" si="0"/>
        <v/>
      </c>
      <c r="AH40" s="125" t="str">
        <f t="shared" si="1"/>
        <v/>
      </c>
      <c r="AI40" s="125" t="str">
        <f t="shared" si="2"/>
        <v/>
      </c>
      <c r="AJ40" s="227"/>
      <c r="AK40" s="227"/>
      <c r="AL40" s="127" t="str">
        <f t="shared" si="3"/>
        <v/>
      </c>
      <c r="AM40" s="125" t="str">
        <f t="shared" si="4"/>
        <v/>
      </c>
      <c r="AN40" s="125" t="str">
        <f t="shared" si="5"/>
        <v/>
      </c>
      <c r="AO40" s="227"/>
      <c r="AP40" s="227"/>
    </row>
    <row r="41" spans="1:42" s="228" customFormat="1" ht="45" customHeight="1">
      <c r="A41" s="226">
        <f>'MAKLUMAT MURID'!A45</f>
        <v>33</v>
      </c>
      <c r="B41" s="225">
        <f>VLOOKUP(A41,'MAKLUMAT MURID'!$A$13:$I$52,2,FALSE)</f>
        <v>0</v>
      </c>
      <c r="C41" s="226" t="str">
        <f>VLOOKUP(A41,'MAKLUMAT MURID'!$A$13:$I$52,6,FALSE)</f>
        <v/>
      </c>
      <c r="D41" s="226">
        <f>VLOOKUP(A41,'MAKLUMAT MURID'!$A$13:$I$52,5,FALSE)</f>
        <v>0</v>
      </c>
      <c r="E41" s="38"/>
      <c r="F41" s="134"/>
      <c r="G41" s="38"/>
      <c r="H41" s="134"/>
      <c r="I41" s="38"/>
      <c r="J41" s="134"/>
      <c r="K41" s="38"/>
      <c r="L41" s="134"/>
      <c r="M41" s="38"/>
      <c r="N41" s="134"/>
      <c r="O41" s="38"/>
      <c r="P41" s="134"/>
      <c r="Q41" s="38"/>
      <c r="R41" s="134"/>
      <c r="S41" s="38"/>
      <c r="T41" s="134"/>
      <c r="U41" s="38"/>
      <c r="V41" s="134"/>
      <c r="W41" s="38"/>
      <c r="X41" s="134"/>
      <c r="Y41" s="38"/>
      <c r="Z41" s="134"/>
      <c r="AA41" s="38"/>
      <c r="AB41" s="134"/>
      <c r="AC41" s="38"/>
      <c r="AD41" s="134"/>
      <c r="AE41" s="38"/>
      <c r="AF41" s="134"/>
      <c r="AG41" s="127" t="str">
        <f t="shared" si="0"/>
        <v/>
      </c>
      <c r="AH41" s="125" t="str">
        <f t="shared" si="1"/>
        <v/>
      </c>
      <c r="AI41" s="125" t="str">
        <f t="shared" si="2"/>
        <v/>
      </c>
      <c r="AJ41" s="227"/>
      <c r="AK41" s="227"/>
      <c r="AL41" s="127" t="str">
        <f t="shared" si="3"/>
        <v/>
      </c>
      <c r="AM41" s="125" t="str">
        <f t="shared" si="4"/>
        <v/>
      </c>
      <c r="AN41" s="125" t="str">
        <f t="shared" si="5"/>
        <v/>
      </c>
      <c r="AO41" s="227"/>
      <c r="AP41" s="227"/>
    </row>
    <row r="42" spans="1:42" s="228" customFormat="1" ht="45" customHeight="1">
      <c r="A42" s="226">
        <f>'MAKLUMAT MURID'!A46</f>
        <v>34</v>
      </c>
      <c r="B42" s="225">
        <f>VLOOKUP(A42,'MAKLUMAT MURID'!$A$13:$I$52,2,FALSE)</f>
        <v>0</v>
      </c>
      <c r="C42" s="226" t="str">
        <f>VLOOKUP(A42,'MAKLUMAT MURID'!$A$13:$I$52,6,FALSE)</f>
        <v/>
      </c>
      <c r="D42" s="226">
        <f>VLOOKUP(A42,'MAKLUMAT MURID'!$A$13:$I$52,5,FALSE)</f>
        <v>0</v>
      </c>
      <c r="E42" s="38"/>
      <c r="F42" s="134"/>
      <c r="G42" s="38"/>
      <c r="H42" s="134"/>
      <c r="I42" s="38"/>
      <c r="J42" s="134"/>
      <c r="K42" s="38"/>
      <c r="L42" s="134"/>
      <c r="M42" s="38"/>
      <c r="N42" s="134"/>
      <c r="O42" s="38"/>
      <c r="P42" s="134"/>
      <c r="Q42" s="38"/>
      <c r="R42" s="134"/>
      <c r="S42" s="38"/>
      <c r="T42" s="134"/>
      <c r="U42" s="38"/>
      <c r="V42" s="134"/>
      <c r="W42" s="38"/>
      <c r="X42" s="134"/>
      <c r="Y42" s="38"/>
      <c r="Z42" s="134"/>
      <c r="AA42" s="38"/>
      <c r="AB42" s="134"/>
      <c r="AC42" s="38"/>
      <c r="AD42" s="134"/>
      <c r="AE42" s="38"/>
      <c r="AF42" s="134"/>
      <c r="AG42" s="127" t="str">
        <f t="shared" si="0"/>
        <v/>
      </c>
      <c r="AH42" s="125" t="str">
        <f t="shared" si="1"/>
        <v/>
      </c>
      <c r="AI42" s="125" t="str">
        <f t="shared" si="2"/>
        <v/>
      </c>
      <c r="AJ42" s="227"/>
      <c r="AK42" s="227"/>
      <c r="AL42" s="127" t="str">
        <f t="shared" si="3"/>
        <v/>
      </c>
      <c r="AM42" s="125" t="str">
        <f t="shared" si="4"/>
        <v/>
      </c>
      <c r="AN42" s="125" t="str">
        <f t="shared" si="5"/>
        <v/>
      </c>
      <c r="AO42" s="227"/>
      <c r="AP42" s="227"/>
    </row>
    <row r="43" spans="1:42" s="228" customFormat="1" ht="45" customHeight="1">
      <c r="A43" s="226">
        <f>'MAKLUMAT MURID'!A47</f>
        <v>35</v>
      </c>
      <c r="B43" s="225">
        <f>VLOOKUP(A43,'MAKLUMAT MURID'!$A$13:$I$52,2,FALSE)</f>
        <v>0</v>
      </c>
      <c r="C43" s="226" t="str">
        <f>VLOOKUP(A43,'MAKLUMAT MURID'!$A$13:$I$52,6,FALSE)</f>
        <v/>
      </c>
      <c r="D43" s="226">
        <f>VLOOKUP(A43,'MAKLUMAT MURID'!$A$13:$I$52,5,FALSE)</f>
        <v>0</v>
      </c>
      <c r="E43" s="38"/>
      <c r="F43" s="134"/>
      <c r="G43" s="38"/>
      <c r="H43" s="134"/>
      <c r="I43" s="38"/>
      <c r="J43" s="134"/>
      <c r="K43" s="38"/>
      <c r="L43" s="134"/>
      <c r="M43" s="38"/>
      <c r="N43" s="134"/>
      <c r="O43" s="38"/>
      <c r="P43" s="134"/>
      <c r="Q43" s="38"/>
      <c r="R43" s="134"/>
      <c r="S43" s="38"/>
      <c r="T43" s="134"/>
      <c r="U43" s="38"/>
      <c r="V43" s="134"/>
      <c r="W43" s="38"/>
      <c r="X43" s="134"/>
      <c r="Y43" s="38"/>
      <c r="Z43" s="134"/>
      <c r="AA43" s="38"/>
      <c r="AB43" s="134"/>
      <c r="AC43" s="38"/>
      <c r="AD43" s="134"/>
      <c r="AE43" s="38"/>
      <c r="AF43" s="134"/>
      <c r="AG43" s="127" t="str">
        <f t="shared" si="0"/>
        <v/>
      </c>
      <c r="AH43" s="125" t="str">
        <f t="shared" si="1"/>
        <v/>
      </c>
      <c r="AI43" s="125" t="str">
        <f t="shared" si="2"/>
        <v/>
      </c>
      <c r="AJ43" s="227"/>
      <c r="AK43" s="227"/>
      <c r="AL43" s="127" t="str">
        <f t="shared" si="3"/>
        <v/>
      </c>
      <c r="AM43" s="125" t="str">
        <f t="shared" si="4"/>
        <v/>
      </c>
      <c r="AN43" s="125" t="str">
        <f t="shared" si="5"/>
        <v/>
      </c>
      <c r="AO43" s="227"/>
      <c r="AP43" s="227"/>
    </row>
    <row r="44" spans="1:42" s="228" customFormat="1" ht="45" customHeight="1">
      <c r="A44" s="226">
        <f>'MAKLUMAT MURID'!A48</f>
        <v>36</v>
      </c>
      <c r="B44" s="225">
        <f>VLOOKUP(A44,'MAKLUMAT MURID'!$A$13:$I$52,2,FALSE)</f>
        <v>0</v>
      </c>
      <c r="C44" s="226" t="str">
        <f>VLOOKUP(A44,'MAKLUMAT MURID'!$A$13:$I$52,6,FALSE)</f>
        <v/>
      </c>
      <c r="D44" s="226">
        <f>VLOOKUP(A44,'MAKLUMAT MURID'!$A$13:$I$52,5,FALSE)</f>
        <v>0</v>
      </c>
      <c r="E44" s="38"/>
      <c r="F44" s="134"/>
      <c r="G44" s="38"/>
      <c r="H44" s="134"/>
      <c r="I44" s="38"/>
      <c r="J44" s="134"/>
      <c r="K44" s="38"/>
      <c r="L44" s="134"/>
      <c r="M44" s="38"/>
      <c r="N44" s="134"/>
      <c r="O44" s="38"/>
      <c r="P44" s="134"/>
      <c r="Q44" s="38"/>
      <c r="R44" s="134"/>
      <c r="S44" s="38"/>
      <c r="T44" s="134"/>
      <c r="U44" s="38"/>
      <c r="V44" s="134"/>
      <c r="W44" s="38"/>
      <c r="X44" s="134"/>
      <c r="Y44" s="38"/>
      <c r="Z44" s="134"/>
      <c r="AA44" s="38"/>
      <c r="AB44" s="134"/>
      <c r="AC44" s="38"/>
      <c r="AD44" s="134"/>
      <c r="AE44" s="38"/>
      <c r="AF44" s="134"/>
      <c r="AG44" s="127" t="str">
        <f t="shared" si="0"/>
        <v/>
      </c>
      <c r="AH44" s="125" t="str">
        <f t="shared" si="1"/>
        <v/>
      </c>
      <c r="AI44" s="125" t="str">
        <f t="shared" si="2"/>
        <v/>
      </c>
      <c r="AJ44" s="227"/>
      <c r="AK44" s="227"/>
      <c r="AL44" s="127" t="str">
        <f t="shared" si="3"/>
        <v/>
      </c>
      <c r="AM44" s="125" t="str">
        <f t="shared" si="4"/>
        <v/>
      </c>
      <c r="AN44" s="125" t="str">
        <f t="shared" si="5"/>
        <v/>
      </c>
      <c r="AO44" s="227"/>
      <c r="AP44" s="227"/>
    </row>
    <row r="45" spans="1:42" s="228" customFormat="1" ht="45" customHeight="1">
      <c r="A45" s="226">
        <f>'MAKLUMAT MURID'!A49</f>
        <v>37</v>
      </c>
      <c r="B45" s="225">
        <f>VLOOKUP(A45,'MAKLUMAT MURID'!$A$13:$I$52,2,FALSE)</f>
        <v>0</v>
      </c>
      <c r="C45" s="226" t="str">
        <f>VLOOKUP(A45,'MAKLUMAT MURID'!$A$13:$I$52,6,FALSE)</f>
        <v/>
      </c>
      <c r="D45" s="226">
        <f>VLOOKUP(A45,'MAKLUMAT MURID'!$A$13:$I$52,5,FALSE)</f>
        <v>0</v>
      </c>
      <c r="E45" s="38"/>
      <c r="F45" s="134"/>
      <c r="G45" s="38"/>
      <c r="H45" s="134"/>
      <c r="I45" s="38"/>
      <c r="J45" s="134"/>
      <c r="K45" s="38"/>
      <c r="L45" s="134"/>
      <c r="M45" s="38"/>
      <c r="N45" s="134"/>
      <c r="O45" s="38"/>
      <c r="P45" s="134"/>
      <c r="Q45" s="38"/>
      <c r="R45" s="134"/>
      <c r="S45" s="38"/>
      <c r="T45" s="134"/>
      <c r="U45" s="38"/>
      <c r="V45" s="134"/>
      <c r="W45" s="38"/>
      <c r="X45" s="134"/>
      <c r="Y45" s="38"/>
      <c r="Z45" s="134"/>
      <c r="AA45" s="38"/>
      <c r="AB45" s="134"/>
      <c r="AC45" s="38"/>
      <c r="AD45" s="134"/>
      <c r="AE45" s="38"/>
      <c r="AF45" s="134"/>
      <c r="AG45" s="127" t="str">
        <f t="shared" si="0"/>
        <v/>
      </c>
      <c r="AH45" s="125" t="str">
        <f t="shared" si="1"/>
        <v/>
      </c>
      <c r="AI45" s="125" t="str">
        <f t="shared" si="2"/>
        <v/>
      </c>
      <c r="AJ45" s="227"/>
      <c r="AK45" s="227"/>
      <c r="AL45" s="127" t="str">
        <f t="shared" si="3"/>
        <v/>
      </c>
      <c r="AM45" s="125" t="str">
        <f t="shared" si="4"/>
        <v/>
      </c>
      <c r="AN45" s="125" t="str">
        <f t="shared" si="5"/>
        <v/>
      </c>
      <c r="AO45" s="227"/>
      <c r="AP45" s="227"/>
    </row>
    <row r="46" spans="1:42" s="228" customFormat="1" ht="45" customHeight="1">
      <c r="A46" s="226">
        <f>'MAKLUMAT MURID'!A50</f>
        <v>38</v>
      </c>
      <c r="B46" s="225">
        <f>VLOOKUP(A46,'MAKLUMAT MURID'!$A$13:$I$52,2,FALSE)</f>
        <v>0</v>
      </c>
      <c r="C46" s="226" t="str">
        <f>VLOOKUP(A46,'MAKLUMAT MURID'!$A$13:$I$52,6,FALSE)</f>
        <v/>
      </c>
      <c r="D46" s="226">
        <f>VLOOKUP(A46,'MAKLUMAT MURID'!$A$13:$I$52,5,FALSE)</f>
        <v>0</v>
      </c>
      <c r="E46" s="38"/>
      <c r="F46" s="134"/>
      <c r="G46" s="38"/>
      <c r="H46" s="134"/>
      <c r="I46" s="38"/>
      <c r="J46" s="134"/>
      <c r="K46" s="38"/>
      <c r="L46" s="134"/>
      <c r="M46" s="38"/>
      <c r="N46" s="134"/>
      <c r="O46" s="38"/>
      <c r="P46" s="134"/>
      <c r="Q46" s="38"/>
      <c r="R46" s="134"/>
      <c r="S46" s="38"/>
      <c r="T46" s="134"/>
      <c r="U46" s="38"/>
      <c r="V46" s="134"/>
      <c r="W46" s="38"/>
      <c r="X46" s="134"/>
      <c r="Y46" s="38"/>
      <c r="Z46" s="134"/>
      <c r="AA46" s="38"/>
      <c r="AB46" s="134"/>
      <c r="AC46" s="38"/>
      <c r="AD46" s="134"/>
      <c r="AE46" s="38"/>
      <c r="AF46" s="134"/>
      <c r="AG46" s="127" t="str">
        <f t="shared" si="0"/>
        <v/>
      </c>
      <c r="AH46" s="125" t="str">
        <f t="shared" si="1"/>
        <v/>
      </c>
      <c r="AI46" s="125" t="str">
        <f t="shared" si="2"/>
        <v/>
      </c>
      <c r="AJ46" s="227"/>
      <c r="AK46" s="227"/>
      <c r="AL46" s="127" t="str">
        <f t="shared" si="3"/>
        <v/>
      </c>
      <c r="AM46" s="125" t="str">
        <f t="shared" si="4"/>
        <v/>
      </c>
      <c r="AN46" s="125" t="str">
        <f t="shared" si="5"/>
        <v/>
      </c>
      <c r="AO46" s="227"/>
      <c r="AP46" s="227"/>
    </row>
    <row r="47" spans="1:42" s="228" customFormat="1" ht="45" customHeight="1">
      <c r="A47" s="226">
        <f>'MAKLUMAT MURID'!A51</f>
        <v>39</v>
      </c>
      <c r="B47" s="225">
        <f>VLOOKUP(A47,'MAKLUMAT MURID'!$A$13:$I$52,2,FALSE)</f>
        <v>0</v>
      </c>
      <c r="C47" s="226" t="str">
        <f>VLOOKUP(A47,'MAKLUMAT MURID'!$A$13:$I$52,6,FALSE)</f>
        <v/>
      </c>
      <c r="D47" s="226">
        <f>VLOOKUP(A47,'MAKLUMAT MURID'!$A$13:$I$52,5,FALSE)</f>
        <v>0</v>
      </c>
      <c r="E47" s="38"/>
      <c r="F47" s="134"/>
      <c r="G47" s="38"/>
      <c r="H47" s="134"/>
      <c r="I47" s="38"/>
      <c r="J47" s="134"/>
      <c r="K47" s="38"/>
      <c r="L47" s="134"/>
      <c r="M47" s="38"/>
      <c r="N47" s="134"/>
      <c r="O47" s="38"/>
      <c r="P47" s="134"/>
      <c r="Q47" s="38"/>
      <c r="R47" s="134"/>
      <c r="S47" s="38"/>
      <c r="T47" s="134"/>
      <c r="U47" s="38"/>
      <c r="V47" s="134"/>
      <c r="W47" s="38"/>
      <c r="X47" s="134"/>
      <c r="Y47" s="38"/>
      <c r="Z47" s="134"/>
      <c r="AA47" s="38"/>
      <c r="AB47" s="134"/>
      <c r="AC47" s="38"/>
      <c r="AD47" s="134"/>
      <c r="AE47" s="38"/>
      <c r="AF47" s="134"/>
      <c r="AG47" s="127" t="str">
        <f t="shared" si="0"/>
        <v/>
      </c>
      <c r="AH47" s="125" t="str">
        <f t="shared" si="1"/>
        <v/>
      </c>
      <c r="AI47" s="125" t="str">
        <f t="shared" si="2"/>
        <v/>
      </c>
      <c r="AJ47" s="227"/>
      <c r="AK47" s="227"/>
      <c r="AL47" s="127" t="str">
        <f t="shared" si="3"/>
        <v/>
      </c>
      <c r="AM47" s="125" t="str">
        <f t="shared" si="4"/>
        <v/>
      </c>
      <c r="AN47" s="125" t="str">
        <f t="shared" si="5"/>
        <v/>
      </c>
      <c r="AO47" s="227"/>
      <c r="AP47" s="227"/>
    </row>
    <row r="48" spans="1:42" ht="45" customHeight="1">
      <c r="A48" s="226">
        <f>'MAKLUMAT MURID'!A52</f>
        <v>40</v>
      </c>
      <c r="B48" s="225">
        <f>VLOOKUP(A48,'MAKLUMAT MURID'!$A$13:$I$52,2,FALSE)</f>
        <v>0</v>
      </c>
      <c r="C48" s="226" t="str">
        <f>VLOOKUP(A48,'MAKLUMAT MURID'!$A$13:$I$52,6,FALSE)</f>
        <v/>
      </c>
      <c r="D48" s="226">
        <f>VLOOKUP(A48,'MAKLUMAT MURID'!$A$13:$I$52,5,FALSE)</f>
        <v>0</v>
      </c>
      <c r="E48" s="38"/>
      <c r="F48" s="134"/>
      <c r="G48" s="38"/>
      <c r="H48" s="134"/>
      <c r="I48" s="38"/>
      <c r="J48" s="134"/>
      <c r="K48" s="38"/>
      <c r="L48" s="134"/>
      <c r="M48" s="38"/>
      <c r="N48" s="134"/>
      <c r="O48" s="38"/>
      <c r="P48" s="134"/>
      <c r="Q48" s="38"/>
      <c r="R48" s="134"/>
      <c r="S48" s="38"/>
      <c r="T48" s="134"/>
      <c r="U48" s="38"/>
      <c r="V48" s="134"/>
      <c r="W48" s="38"/>
      <c r="X48" s="134"/>
      <c r="Y48" s="38"/>
      <c r="Z48" s="134"/>
      <c r="AA48" s="38"/>
      <c r="AB48" s="134"/>
      <c r="AC48" s="38"/>
      <c r="AD48" s="134"/>
      <c r="AE48" s="38"/>
      <c r="AF48" s="134"/>
      <c r="AG48" s="127" t="str">
        <f t="shared" si="0"/>
        <v/>
      </c>
      <c r="AH48" s="125" t="str">
        <f t="shared" si="1"/>
        <v/>
      </c>
      <c r="AI48" s="125" t="str">
        <f t="shared" si="2"/>
        <v/>
      </c>
      <c r="AJ48" s="227"/>
      <c r="AK48" s="146"/>
      <c r="AL48" s="127" t="str">
        <f t="shared" si="3"/>
        <v/>
      </c>
      <c r="AM48" s="125" t="str">
        <f t="shared" si="4"/>
        <v/>
      </c>
      <c r="AN48" s="125" t="str">
        <f t="shared" si="5"/>
        <v/>
      </c>
      <c r="AO48" s="227"/>
      <c r="AP48" s="227"/>
    </row>
    <row r="49" spans="1:42">
      <c r="A49" s="39"/>
      <c r="B49" s="39"/>
      <c r="C49" s="39"/>
      <c r="D49" s="39"/>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row>
    <row r="50" spans="1:42" s="144" customFormat="1" ht="15" customHeight="1">
      <c r="A50" s="313" t="s">
        <v>16</v>
      </c>
      <c r="B50" s="304" t="s">
        <v>30</v>
      </c>
      <c r="C50" s="305"/>
      <c r="D50" s="305"/>
      <c r="E50" s="136">
        <f>COUNTIF(E$9:E$48,1)</f>
        <v>0</v>
      </c>
      <c r="F50" s="295"/>
      <c r="G50" s="136">
        <f>COUNTIF(G$9:G$48,1)</f>
        <v>0</v>
      </c>
      <c r="H50" s="295"/>
      <c r="I50" s="136">
        <f>COUNTIF(I$9:I$48,1)</f>
        <v>0</v>
      </c>
      <c r="J50" s="295"/>
      <c r="K50" s="136">
        <f>COUNTIF(K$9:K$48,1)</f>
        <v>0</v>
      </c>
      <c r="L50" s="295"/>
      <c r="M50" s="136">
        <f>COUNTIF(M$9:M$48,1)</f>
        <v>0</v>
      </c>
      <c r="N50" s="295"/>
      <c r="O50" s="136">
        <f>COUNTIF(O$9:O$48,1)</f>
        <v>0</v>
      </c>
      <c r="P50" s="295"/>
      <c r="Q50" s="136">
        <f>COUNTIF(Q$9:Q$48,1)</f>
        <v>0</v>
      </c>
      <c r="R50" s="295"/>
      <c r="S50" s="136">
        <f>COUNTIF(S$9:S$48,1)</f>
        <v>0</v>
      </c>
      <c r="T50" s="295"/>
      <c r="U50" s="136">
        <f>COUNTIF(U$9:U$48,1)</f>
        <v>0</v>
      </c>
      <c r="V50" s="295"/>
      <c r="W50" s="136">
        <f>COUNTIF(W$9:W$48,1)</f>
        <v>0</v>
      </c>
      <c r="X50" s="295"/>
      <c r="Y50" s="136">
        <f>COUNTIF(Y$9:Y$48,1)</f>
        <v>0</v>
      </c>
      <c r="Z50" s="295"/>
      <c r="AA50" s="136">
        <f>COUNTIF(AA$9:AA$48,1)</f>
        <v>0</v>
      </c>
      <c r="AB50" s="295"/>
      <c r="AC50" s="136">
        <f>COUNTIF(AC$9:AC$48,1)</f>
        <v>0</v>
      </c>
      <c r="AD50" s="295"/>
      <c r="AE50" s="136">
        <f>COUNTIF(AE$9:AE$48,1)</f>
        <v>0</v>
      </c>
      <c r="AF50" s="295"/>
      <c r="AG50" s="137">
        <f t="shared" ref="AG50:AP50" si="6">COUNTIF(AG$9:AG$48,1)</f>
        <v>0</v>
      </c>
      <c r="AH50" s="272">
        <f t="shared" si="6"/>
        <v>0</v>
      </c>
      <c r="AI50" s="272">
        <f t="shared" si="6"/>
        <v>0</v>
      </c>
      <c r="AJ50" s="138">
        <f t="shared" si="6"/>
        <v>0</v>
      </c>
      <c r="AK50" s="138">
        <f t="shared" si="6"/>
        <v>0</v>
      </c>
      <c r="AL50" s="137">
        <f t="shared" si="6"/>
        <v>0</v>
      </c>
      <c r="AM50" s="272">
        <f t="shared" si="6"/>
        <v>0</v>
      </c>
      <c r="AN50" s="272">
        <f t="shared" si="6"/>
        <v>0</v>
      </c>
      <c r="AO50" s="138">
        <f t="shared" si="6"/>
        <v>0</v>
      </c>
      <c r="AP50" s="138">
        <f t="shared" si="6"/>
        <v>0</v>
      </c>
    </row>
    <row r="51" spans="1:42" s="144" customFormat="1" ht="15" customHeight="1">
      <c r="A51" s="313"/>
      <c r="B51" s="305"/>
      <c r="C51" s="305"/>
      <c r="D51" s="305"/>
      <c r="E51" s="139" t="e">
        <f>(E50/E58)</f>
        <v>#DIV/0!</v>
      </c>
      <c r="F51" s="296"/>
      <c r="G51" s="139" t="e">
        <f>(G50/G58)</f>
        <v>#DIV/0!</v>
      </c>
      <c r="H51" s="296"/>
      <c r="I51" s="139" t="e">
        <f>(I50/I58)</f>
        <v>#DIV/0!</v>
      </c>
      <c r="J51" s="296"/>
      <c r="K51" s="139" t="e">
        <f>(K50/K58)</f>
        <v>#DIV/0!</v>
      </c>
      <c r="L51" s="296"/>
      <c r="M51" s="139" t="e">
        <f>(M50/M58)</f>
        <v>#DIV/0!</v>
      </c>
      <c r="N51" s="296"/>
      <c r="O51" s="139" t="e">
        <f>(O50/O58)</f>
        <v>#DIV/0!</v>
      </c>
      <c r="P51" s="296"/>
      <c r="Q51" s="139" t="e">
        <f>(Q50/Q58)</f>
        <v>#DIV/0!</v>
      </c>
      <c r="R51" s="296"/>
      <c r="S51" s="139" t="e">
        <f>(S50/S58)</f>
        <v>#DIV/0!</v>
      </c>
      <c r="T51" s="296"/>
      <c r="U51" s="139" t="e">
        <f>(U50/U58)</f>
        <v>#DIV/0!</v>
      </c>
      <c r="V51" s="296"/>
      <c r="W51" s="139" t="e">
        <f>(W50/W58)</f>
        <v>#DIV/0!</v>
      </c>
      <c r="X51" s="296"/>
      <c r="Y51" s="139" t="e">
        <f>(Y50/Y58)</f>
        <v>#DIV/0!</v>
      </c>
      <c r="Z51" s="296"/>
      <c r="AA51" s="139" t="e">
        <f>(AA50/AA58)</f>
        <v>#DIV/0!</v>
      </c>
      <c r="AB51" s="296"/>
      <c r="AC51" s="139" t="e">
        <f>(AC50/AC58)</f>
        <v>#DIV/0!</v>
      </c>
      <c r="AD51" s="296"/>
      <c r="AE51" s="139" t="e">
        <f>(AE50/AE58)</f>
        <v>#DIV/0!</v>
      </c>
      <c r="AF51" s="296"/>
      <c r="AG51" s="140" t="e">
        <f>(AG50/AG58)</f>
        <v>#DIV/0!</v>
      </c>
      <c r="AH51" s="276" t="e">
        <f t="shared" ref="AH51:AP51" si="7">(AH50/AH58)</f>
        <v>#DIV/0!</v>
      </c>
      <c r="AI51" s="276" t="e">
        <f t="shared" si="7"/>
        <v>#DIV/0!</v>
      </c>
      <c r="AJ51" s="141" t="e">
        <f t="shared" si="7"/>
        <v>#DIV/0!</v>
      </c>
      <c r="AK51" s="141" t="e">
        <f t="shared" si="7"/>
        <v>#DIV/0!</v>
      </c>
      <c r="AL51" s="140" t="e">
        <f t="shared" si="7"/>
        <v>#DIV/0!</v>
      </c>
      <c r="AM51" s="276" t="e">
        <f t="shared" si="7"/>
        <v>#DIV/0!</v>
      </c>
      <c r="AN51" s="276" t="e">
        <f t="shared" si="7"/>
        <v>#DIV/0!</v>
      </c>
      <c r="AO51" s="141" t="e">
        <f t="shared" si="7"/>
        <v>#DIV/0!</v>
      </c>
      <c r="AP51" s="141" t="e">
        <f t="shared" si="7"/>
        <v>#DIV/0!</v>
      </c>
    </row>
    <row r="52" spans="1:42" s="144" customFormat="1" ht="15" customHeight="1">
      <c r="A52" s="313"/>
      <c r="B52" s="304" t="s">
        <v>29</v>
      </c>
      <c r="C52" s="305"/>
      <c r="D52" s="305"/>
      <c r="E52" s="136">
        <f>COUNTIF(E$9:E$48,2)</f>
        <v>0</v>
      </c>
      <c r="F52" s="296"/>
      <c r="G52" s="136">
        <f>COUNTIF(G$9:G$48,2)</f>
        <v>0</v>
      </c>
      <c r="H52" s="296"/>
      <c r="I52" s="136">
        <f>COUNTIF(I$9:I$48,2)</f>
        <v>0</v>
      </c>
      <c r="J52" s="296"/>
      <c r="K52" s="136">
        <f>COUNTIF(K$9:K$48,2)</f>
        <v>0</v>
      </c>
      <c r="L52" s="296"/>
      <c r="M52" s="136">
        <f>COUNTIF(M$9:M$48,2)</f>
        <v>0</v>
      </c>
      <c r="N52" s="296"/>
      <c r="O52" s="136">
        <f>COUNTIF(O$9:O$48,2)</f>
        <v>0</v>
      </c>
      <c r="P52" s="296"/>
      <c r="Q52" s="136">
        <f>COUNTIF(Q$9:Q$48,2)</f>
        <v>0</v>
      </c>
      <c r="R52" s="296"/>
      <c r="S52" s="136">
        <f>COUNTIF(S$9:S$48,2)</f>
        <v>0</v>
      </c>
      <c r="T52" s="296"/>
      <c r="U52" s="136">
        <f>COUNTIF(U$9:U$48,2)</f>
        <v>0</v>
      </c>
      <c r="V52" s="296"/>
      <c r="W52" s="136">
        <f>COUNTIF(W$9:W$48,2)</f>
        <v>0</v>
      </c>
      <c r="X52" s="296"/>
      <c r="Y52" s="136">
        <f>COUNTIF(Y$9:Y$48,2)</f>
        <v>0</v>
      </c>
      <c r="Z52" s="296"/>
      <c r="AA52" s="136">
        <f>COUNTIF(AA$9:AA$48,2)</f>
        <v>0</v>
      </c>
      <c r="AB52" s="296"/>
      <c r="AC52" s="136">
        <f>COUNTIF(AC$9:AC$48,2)</f>
        <v>0</v>
      </c>
      <c r="AD52" s="296"/>
      <c r="AE52" s="136">
        <f>COUNTIF(AE$9:AE$48,2)</f>
        <v>0</v>
      </c>
      <c r="AF52" s="296"/>
      <c r="AG52" s="137">
        <f t="shared" ref="AG52:AP52" si="8">COUNTIF(AG$9:AG$48,2)</f>
        <v>0</v>
      </c>
      <c r="AH52" s="272">
        <f t="shared" si="8"/>
        <v>0</v>
      </c>
      <c r="AI52" s="272">
        <f t="shared" si="8"/>
        <v>0</v>
      </c>
      <c r="AJ52" s="138">
        <f t="shared" si="8"/>
        <v>0</v>
      </c>
      <c r="AK52" s="138">
        <f t="shared" si="8"/>
        <v>0</v>
      </c>
      <c r="AL52" s="137">
        <f t="shared" si="8"/>
        <v>0</v>
      </c>
      <c r="AM52" s="272">
        <f t="shared" si="8"/>
        <v>0</v>
      </c>
      <c r="AN52" s="272">
        <f t="shared" si="8"/>
        <v>0</v>
      </c>
      <c r="AO52" s="138">
        <f t="shared" si="8"/>
        <v>0</v>
      </c>
      <c r="AP52" s="138">
        <f t="shared" si="8"/>
        <v>0</v>
      </c>
    </row>
    <row r="53" spans="1:42" s="144" customFormat="1" ht="15" customHeight="1">
      <c r="A53" s="313"/>
      <c r="B53" s="305"/>
      <c r="C53" s="305"/>
      <c r="D53" s="305"/>
      <c r="E53" s="139" t="e">
        <f>(E52/E58)</f>
        <v>#DIV/0!</v>
      </c>
      <c r="F53" s="296"/>
      <c r="G53" s="139" t="e">
        <f>(G52/G58)</f>
        <v>#DIV/0!</v>
      </c>
      <c r="H53" s="296"/>
      <c r="I53" s="139" t="e">
        <f>(I52/I58)</f>
        <v>#DIV/0!</v>
      </c>
      <c r="J53" s="296"/>
      <c r="K53" s="139" t="e">
        <f>(K52/K58)</f>
        <v>#DIV/0!</v>
      </c>
      <c r="L53" s="296"/>
      <c r="M53" s="139" t="e">
        <f>(M52/M58)</f>
        <v>#DIV/0!</v>
      </c>
      <c r="N53" s="296"/>
      <c r="O53" s="139" t="e">
        <f>(O52/O58)</f>
        <v>#DIV/0!</v>
      </c>
      <c r="P53" s="296"/>
      <c r="Q53" s="139" t="e">
        <f>(Q52/Q58)</f>
        <v>#DIV/0!</v>
      </c>
      <c r="R53" s="296"/>
      <c r="S53" s="139" t="e">
        <f>(S52/S58)</f>
        <v>#DIV/0!</v>
      </c>
      <c r="T53" s="296"/>
      <c r="U53" s="139" t="e">
        <f>(U52/U58)</f>
        <v>#DIV/0!</v>
      </c>
      <c r="V53" s="296"/>
      <c r="W53" s="139" t="e">
        <f>(W52/W58)</f>
        <v>#DIV/0!</v>
      </c>
      <c r="X53" s="296"/>
      <c r="Y53" s="139" t="e">
        <f>(Y52/Y58)</f>
        <v>#DIV/0!</v>
      </c>
      <c r="Z53" s="296"/>
      <c r="AA53" s="139" t="e">
        <f>(AA52/AA58)</f>
        <v>#DIV/0!</v>
      </c>
      <c r="AB53" s="296"/>
      <c r="AC53" s="139" t="e">
        <f>(AC52/AC58)</f>
        <v>#DIV/0!</v>
      </c>
      <c r="AD53" s="296"/>
      <c r="AE53" s="139" t="e">
        <f>(AE52/AE58)</f>
        <v>#DIV/0!</v>
      </c>
      <c r="AF53" s="296"/>
      <c r="AG53" s="140" t="e">
        <f>(AG52/AG58)</f>
        <v>#DIV/0!</v>
      </c>
      <c r="AH53" s="276" t="e">
        <f t="shared" ref="AH53:AP53" si="9">(AH52/AH58)</f>
        <v>#DIV/0!</v>
      </c>
      <c r="AI53" s="276" t="e">
        <f t="shared" si="9"/>
        <v>#DIV/0!</v>
      </c>
      <c r="AJ53" s="141" t="e">
        <f t="shared" si="9"/>
        <v>#DIV/0!</v>
      </c>
      <c r="AK53" s="141" t="e">
        <f t="shared" si="9"/>
        <v>#DIV/0!</v>
      </c>
      <c r="AL53" s="140" t="e">
        <f t="shared" si="9"/>
        <v>#DIV/0!</v>
      </c>
      <c r="AM53" s="276" t="e">
        <f t="shared" si="9"/>
        <v>#DIV/0!</v>
      </c>
      <c r="AN53" s="276" t="e">
        <f t="shared" si="9"/>
        <v>#DIV/0!</v>
      </c>
      <c r="AO53" s="141" t="e">
        <f t="shared" si="9"/>
        <v>#DIV/0!</v>
      </c>
      <c r="AP53" s="141" t="e">
        <f t="shared" si="9"/>
        <v>#DIV/0!</v>
      </c>
    </row>
    <row r="54" spans="1:42" s="144" customFormat="1" ht="15" customHeight="1">
      <c r="A54" s="313"/>
      <c r="B54" s="304" t="s">
        <v>28</v>
      </c>
      <c r="C54" s="305"/>
      <c r="D54" s="305"/>
      <c r="E54" s="136">
        <f>COUNTIF(E$9:E$48,3)</f>
        <v>0</v>
      </c>
      <c r="F54" s="296"/>
      <c r="G54" s="136">
        <f>COUNTIF(G$9:G$48,3)</f>
        <v>0</v>
      </c>
      <c r="H54" s="296"/>
      <c r="I54" s="136">
        <f>COUNTIF(I$9:I$48,3)</f>
        <v>0</v>
      </c>
      <c r="J54" s="296"/>
      <c r="K54" s="136">
        <f>COUNTIF(K$9:K$48,3)</f>
        <v>0</v>
      </c>
      <c r="L54" s="296"/>
      <c r="M54" s="136">
        <f>COUNTIF(M$9:M$48,3)</f>
        <v>0</v>
      </c>
      <c r="N54" s="296"/>
      <c r="O54" s="136">
        <f>COUNTIF(O$9:O$48,3)</f>
        <v>0</v>
      </c>
      <c r="P54" s="296"/>
      <c r="Q54" s="136">
        <f>COUNTIF(Q$9:Q$48,3)</f>
        <v>0</v>
      </c>
      <c r="R54" s="296"/>
      <c r="S54" s="136">
        <f>COUNTIF(S$9:S$48,3)</f>
        <v>0</v>
      </c>
      <c r="T54" s="296"/>
      <c r="U54" s="136">
        <f>COUNTIF(U$9:U$48,3)</f>
        <v>0</v>
      </c>
      <c r="V54" s="296"/>
      <c r="W54" s="136">
        <f>COUNTIF(W$9:W$48,3)</f>
        <v>0</v>
      </c>
      <c r="X54" s="296"/>
      <c r="Y54" s="136">
        <f>COUNTIF(Y$9:Y$48,3)</f>
        <v>0</v>
      </c>
      <c r="Z54" s="296"/>
      <c r="AA54" s="136">
        <f>COUNTIF(AA$9:AA$48,3)</f>
        <v>0</v>
      </c>
      <c r="AB54" s="296"/>
      <c r="AC54" s="136">
        <f>COUNTIF(AC$9:AC$48,3)</f>
        <v>0</v>
      </c>
      <c r="AD54" s="296"/>
      <c r="AE54" s="136">
        <f>COUNTIF(AE$9:AE$48,3)</f>
        <v>0</v>
      </c>
      <c r="AF54" s="296"/>
      <c r="AG54" s="137">
        <f t="shared" ref="AG54:AP54" si="10">COUNTIF(AG$9:AG$48,3)</f>
        <v>0</v>
      </c>
      <c r="AH54" s="272">
        <f t="shared" si="10"/>
        <v>0</v>
      </c>
      <c r="AI54" s="272">
        <f t="shared" si="10"/>
        <v>0</v>
      </c>
      <c r="AJ54" s="138">
        <f t="shared" si="10"/>
        <v>0</v>
      </c>
      <c r="AK54" s="138">
        <f t="shared" si="10"/>
        <v>0</v>
      </c>
      <c r="AL54" s="137">
        <f t="shared" si="10"/>
        <v>0</v>
      </c>
      <c r="AM54" s="272">
        <f t="shared" si="10"/>
        <v>0</v>
      </c>
      <c r="AN54" s="272">
        <f t="shared" si="10"/>
        <v>0</v>
      </c>
      <c r="AO54" s="138">
        <f t="shared" si="10"/>
        <v>0</v>
      </c>
      <c r="AP54" s="138">
        <f t="shared" si="10"/>
        <v>0</v>
      </c>
    </row>
    <row r="55" spans="1:42" s="144" customFormat="1" ht="15" customHeight="1">
      <c r="A55" s="313"/>
      <c r="B55" s="305"/>
      <c r="C55" s="305"/>
      <c r="D55" s="305"/>
      <c r="E55" s="139" t="e">
        <f>(E54/E58)</f>
        <v>#DIV/0!</v>
      </c>
      <c r="F55" s="296"/>
      <c r="G55" s="139" t="e">
        <f>(G54/G58)</f>
        <v>#DIV/0!</v>
      </c>
      <c r="H55" s="296"/>
      <c r="I55" s="139" t="e">
        <f>(I54/I58)</f>
        <v>#DIV/0!</v>
      </c>
      <c r="J55" s="296"/>
      <c r="K55" s="139" t="e">
        <f>(K54/K58)</f>
        <v>#DIV/0!</v>
      </c>
      <c r="L55" s="296"/>
      <c r="M55" s="139" t="e">
        <f>(M54/M58)</f>
        <v>#DIV/0!</v>
      </c>
      <c r="N55" s="296"/>
      <c r="O55" s="139" t="e">
        <f>(O54/O58)</f>
        <v>#DIV/0!</v>
      </c>
      <c r="P55" s="296"/>
      <c r="Q55" s="139" t="e">
        <f>(Q54/Q58)</f>
        <v>#DIV/0!</v>
      </c>
      <c r="R55" s="296"/>
      <c r="S55" s="139" t="e">
        <f>(S54/S58)</f>
        <v>#DIV/0!</v>
      </c>
      <c r="T55" s="296"/>
      <c r="U55" s="139" t="e">
        <f>(U54/U58)</f>
        <v>#DIV/0!</v>
      </c>
      <c r="V55" s="296"/>
      <c r="W55" s="139" t="e">
        <f>(W54/W58)</f>
        <v>#DIV/0!</v>
      </c>
      <c r="X55" s="296"/>
      <c r="Y55" s="139" t="e">
        <f>(Y54/Y58)</f>
        <v>#DIV/0!</v>
      </c>
      <c r="Z55" s="296"/>
      <c r="AA55" s="139" t="e">
        <f>(AA54/AA58)</f>
        <v>#DIV/0!</v>
      </c>
      <c r="AB55" s="296"/>
      <c r="AC55" s="139" t="e">
        <f>(AC54/AC58)</f>
        <v>#DIV/0!</v>
      </c>
      <c r="AD55" s="296"/>
      <c r="AE55" s="139" t="e">
        <f>(AE54/AE58)</f>
        <v>#DIV/0!</v>
      </c>
      <c r="AF55" s="296"/>
      <c r="AG55" s="140" t="e">
        <f>(AG54/AG58)</f>
        <v>#DIV/0!</v>
      </c>
      <c r="AH55" s="276" t="e">
        <f t="shared" ref="AH55:AP55" si="11">(AH54/AH58)</f>
        <v>#DIV/0!</v>
      </c>
      <c r="AI55" s="276" t="e">
        <f t="shared" si="11"/>
        <v>#DIV/0!</v>
      </c>
      <c r="AJ55" s="141" t="e">
        <f t="shared" si="11"/>
        <v>#DIV/0!</v>
      </c>
      <c r="AK55" s="141" t="e">
        <f t="shared" si="11"/>
        <v>#DIV/0!</v>
      </c>
      <c r="AL55" s="140" t="e">
        <f t="shared" si="11"/>
        <v>#DIV/0!</v>
      </c>
      <c r="AM55" s="276" t="e">
        <f t="shared" si="11"/>
        <v>#DIV/0!</v>
      </c>
      <c r="AN55" s="276" t="e">
        <f t="shared" si="11"/>
        <v>#DIV/0!</v>
      </c>
      <c r="AO55" s="141" t="e">
        <f t="shared" si="11"/>
        <v>#DIV/0!</v>
      </c>
      <c r="AP55" s="141" t="e">
        <f t="shared" si="11"/>
        <v>#DIV/0!</v>
      </c>
    </row>
    <row r="56" spans="1:42" s="274" customFormat="1" ht="15.75">
      <c r="A56" s="313"/>
      <c r="B56" s="305" t="s">
        <v>31</v>
      </c>
      <c r="C56" s="305"/>
      <c r="D56" s="305"/>
      <c r="E56" s="272">
        <f>E58-SUM(E50,E52,E54)</f>
        <v>0</v>
      </c>
      <c r="F56" s="296"/>
      <c r="G56" s="272">
        <f>G58-SUM(G50,G52,G54)</f>
        <v>0</v>
      </c>
      <c r="H56" s="296"/>
      <c r="I56" s="272">
        <f>I58-SUM(I50,I52,I54)</f>
        <v>0</v>
      </c>
      <c r="J56" s="296"/>
      <c r="K56" s="272">
        <f>K58-SUM(K50,K52,K54)</f>
        <v>0</v>
      </c>
      <c r="L56" s="296"/>
      <c r="M56" s="272">
        <f>M58-SUM(M50,M52,M54)</f>
        <v>0</v>
      </c>
      <c r="N56" s="296"/>
      <c r="O56" s="272">
        <f>O58-SUM(O50,O52,O54)</f>
        <v>0</v>
      </c>
      <c r="P56" s="296"/>
      <c r="Q56" s="272">
        <f>Q58-SUM(Q50,Q52,Q54)</f>
        <v>0</v>
      </c>
      <c r="R56" s="296"/>
      <c r="S56" s="272">
        <f>S58-SUM(S50,S52,S54)</f>
        <v>0</v>
      </c>
      <c r="T56" s="296"/>
      <c r="U56" s="272">
        <f>U58-SUM(U50,U52,U54)</f>
        <v>0</v>
      </c>
      <c r="V56" s="296"/>
      <c r="W56" s="272">
        <f>W58-SUM(W50,W52,W54)</f>
        <v>0</v>
      </c>
      <c r="X56" s="296"/>
      <c r="Y56" s="272">
        <f>Y58-SUM(Y50,Y52,Y54)</f>
        <v>0</v>
      </c>
      <c r="Z56" s="296"/>
      <c r="AA56" s="272">
        <f>AA58-SUM(AA50,AA52,AA54)</f>
        <v>0</v>
      </c>
      <c r="AB56" s="296"/>
      <c r="AC56" s="272">
        <f>AC58-SUM(AC50,AC52,AC54)</f>
        <v>0</v>
      </c>
      <c r="AD56" s="296"/>
      <c r="AE56" s="272">
        <f>AE58-SUM(AE50,AE52,AE54)</f>
        <v>0</v>
      </c>
      <c r="AF56" s="296"/>
      <c r="AG56" s="137">
        <f t="shared" ref="AG56:AP56" si="12">AG58-SUM(AG50,AG52,AG54)</f>
        <v>0</v>
      </c>
      <c r="AH56" s="272">
        <f t="shared" si="12"/>
        <v>0</v>
      </c>
      <c r="AI56" s="272">
        <f t="shared" si="12"/>
        <v>0</v>
      </c>
      <c r="AJ56" s="138">
        <f t="shared" si="12"/>
        <v>0</v>
      </c>
      <c r="AK56" s="138">
        <f t="shared" si="12"/>
        <v>0</v>
      </c>
      <c r="AL56" s="137">
        <f t="shared" si="12"/>
        <v>0</v>
      </c>
      <c r="AM56" s="272">
        <f t="shared" si="12"/>
        <v>0</v>
      </c>
      <c r="AN56" s="272">
        <f t="shared" si="12"/>
        <v>0</v>
      </c>
      <c r="AO56" s="138">
        <f t="shared" si="12"/>
        <v>0</v>
      </c>
      <c r="AP56" s="138">
        <f t="shared" si="12"/>
        <v>0</v>
      </c>
    </row>
    <row r="57" spans="1:42" s="144" customFormat="1">
      <c r="A57" s="313"/>
      <c r="B57" s="305"/>
      <c r="C57" s="305"/>
      <c r="D57" s="305"/>
      <c r="E57" s="139" t="e">
        <f>E56/E58</f>
        <v>#DIV/0!</v>
      </c>
      <c r="F57" s="296"/>
      <c r="G57" s="139" t="e">
        <f>G56/G58</f>
        <v>#DIV/0!</v>
      </c>
      <c r="H57" s="296"/>
      <c r="I57" s="139" t="e">
        <f>I56/I58</f>
        <v>#DIV/0!</v>
      </c>
      <c r="J57" s="296"/>
      <c r="K57" s="139" t="e">
        <f>K56/K58</f>
        <v>#DIV/0!</v>
      </c>
      <c r="L57" s="296"/>
      <c r="M57" s="139" t="e">
        <f>M56/M58</f>
        <v>#DIV/0!</v>
      </c>
      <c r="N57" s="296"/>
      <c r="O57" s="139" t="e">
        <f>O56/O58</f>
        <v>#DIV/0!</v>
      </c>
      <c r="P57" s="296"/>
      <c r="Q57" s="139" t="e">
        <f>Q56/Q58</f>
        <v>#DIV/0!</v>
      </c>
      <c r="R57" s="296"/>
      <c r="S57" s="139" t="e">
        <f>S56/S58</f>
        <v>#DIV/0!</v>
      </c>
      <c r="T57" s="296"/>
      <c r="U57" s="139" t="e">
        <f>U56/U58</f>
        <v>#DIV/0!</v>
      </c>
      <c r="V57" s="296"/>
      <c r="W57" s="139" t="e">
        <f>W56/W58</f>
        <v>#DIV/0!</v>
      </c>
      <c r="X57" s="296"/>
      <c r="Y57" s="139" t="e">
        <f>Y56/Y58</f>
        <v>#DIV/0!</v>
      </c>
      <c r="Z57" s="296"/>
      <c r="AA57" s="139" t="e">
        <f>AA56/AA58</f>
        <v>#DIV/0!</v>
      </c>
      <c r="AB57" s="296"/>
      <c r="AC57" s="139" t="e">
        <f>AC56/AC58</f>
        <v>#DIV/0!</v>
      </c>
      <c r="AD57" s="296"/>
      <c r="AE57" s="139" t="e">
        <f>AE56/AE58</f>
        <v>#DIV/0!</v>
      </c>
      <c r="AF57" s="296"/>
      <c r="AG57" s="140" t="e">
        <f>AG56/AG58</f>
        <v>#DIV/0!</v>
      </c>
      <c r="AH57" s="276" t="e">
        <f t="shared" ref="AH57:AP57" si="13">AH56/AH58</f>
        <v>#DIV/0!</v>
      </c>
      <c r="AI57" s="276" t="e">
        <f t="shared" si="13"/>
        <v>#DIV/0!</v>
      </c>
      <c r="AJ57" s="141" t="e">
        <f t="shared" si="13"/>
        <v>#DIV/0!</v>
      </c>
      <c r="AK57" s="141" t="e">
        <f t="shared" si="13"/>
        <v>#DIV/0!</v>
      </c>
      <c r="AL57" s="140" t="e">
        <f t="shared" si="13"/>
        <v>#DIV/0!</v>
      </c>
      <c r="AM57" s="276" t="e">
        <f t="shared" si="13"/>
        <v>#DIV/0!</v>
      </c>
      <c r="AN57" s="276" t="e">
        <f t="shared" si="13"/>
        <v>#DIV/0!</v>
      </c>
      <c r="AO57" s="141" t="e">
        <f t="shared" si="13"/>
        <v>#DIV/0!</v>
      </c>
      <c r="AP57" s="141" t="e">
        <f t="shared" si="13"/>
        <v>#DIV/0!</v>
      </c>
    </row>
    <row r="58" spans="1:42" s="144" customFormat="1" ht="15.75">
      <c r="A58" s="312" t="s">
        <v>32</v>
      </c>
      <c r="B58" s="312"/>
      <c r="C58" s="312"/>
      <c r="D58" s="312"/>
      <c r="E58" s="143">
        <f>COUNTA('MAKLUMAT MURID'!$B13:$C52)</f>
        <v>0</v>
      </c>
      <c r="F58" s="297"/>
      <c r="G58" s="143">
        <f>COUNTA('MAKLUMAT MURID'!$B13:$C52)</f>
        <v>0</v>
      </c>
      <c r="H58" s="297"/>
      <c r="I58" s="143">
        <f>COUNTA('MAKLUMAT MURID'!$B13:$C52)</f>
        <v>0</v>
      </c>
      <c r="J58" s="297"/>
      <c r="K58" s="143">
        <f>COUNTA('MAKLUMAT MURID'!$B13:$C52)</f>
        <v>0</v>
      </c>
      <c r="L58" s="297"/>
      <c r="M58" s="143">
        <f>COUNTA('MAKLUMAT MURID'!$B13:$C52)</f>
        <v>0</v>
      </c>
      <c r="N58" s="297"/>
      <c r="O58" s="143">
        <f>COUNTA('MAKLUMAT MURID'!$B13:$C52)</f>
        <v>0</v>
      </c>
      <c r="P58" s="297"/>
      <c r="Q58" s="143">
        <f>COUNTA('MAKLUMAT MURID'!$B13:$C52)</f>
        <v>0</v>
      </c>
      <c r="R58" s="297"/>
      <c r="S58" s="143">
        <f>COUNTA('MAKLUMAT MURID'!$B13:$C52)</f>
        <v>0</v>
      </c>
      <c r="T58" s="297"/>
      <c r="U58" s="143">
        <f>COUNTA('MAKLUMAT MURID'!$B13:$C52)</f>
        <v>0</v>
      </c>
      <c r="V58" s="297"/>
      <c r="W58" s="143">
        <f>COUNTA('MAKLUMAT MURID'!$B13:$C52)</f>
        <v>0</v>
      </c>
      <c r="X58" s="297"/>
      <c r="Y58" s="143">
        <f>COUNTA('MAKLUMAT MURID'!$B13:$C52)</f>
        <v>0</v>
      </c>
      <c r="Z58" s="297"/>
      <c r="AA58" s="143">
        <f>COUNTA('MAKLUMAT MURID'!$B13:$C52)</f>
        <v>0</v>
      </c>
      <c r="AB58" s="297"/>
      <c r="AC58" s="143">
        <f>COUNTA('MAKLUMAT MURID'!$B13:$C52)</f>
        <v>0</v>
      </c>
      <c r="AD58" s="297"/>
      <c r="AE58" s="143">
        <f>COUNTA('MAKLUMAT MURID'!$B13:$C52)</f>
        <v>0</v>
      </c>
      <c r="AF58" s="297"/>
      <c r="AG58" s="143">
        <f>COUNTA('MAKLUMAT MURID'!$B13:$C52)</f>
        <v>0</v>
      </c>
      <c r="AH58" s="143">
        <f>'MAKLUMAT MURID'!$G$58</f>
        <v>0</v>
      </c>
      <c r="AI58" s="143">
        <f>'MAKLUMAT MURID'!$G$57</f>
        <v>0</v>
      </c>
      <c r="AJ58" s="143">
        <f>'MAKLUMAT MURID'!$G$58</f>
        <v>0</v>
      </c>
      <c r="AK58" s="143">
        <f>'MAKLUMAT MURID'!$G$57</f>
        <v>0</v>
      </c>
      <c r="AL58" s="143">
        <f>COUNTA('MAKLUMAT MURID'!$B13:$C52)</f>
        <v>0</v>
      </c>
      <c r="AM58" s="143">
        <f>'MAKLUMAT MURID'!$G$58</f>
        <v>0</v>
      </c>
      <c r="AN58" s="143">
        <f>'MAKLUMAT MURID'!$G$57</f>
        <v>0</v>
      </c>
      <c r="AO58" s="143">
        <f>'MAKLUMAT MURID'!$G$58</f>
        <v>0</v>
      </c>
      <c r="AP58" s="143">
        <f>'MAKLUMAT MURID'!$G$57</f>
        <v>0</v>
      </c>
    </row>
    <row r="59" spans="1:42" ht="18">
      <c r="A59" s="24"/>
      <c r="B59" s="25"/>
      <c r="C59" s="25"/>
      <c r="D59" s="25"/>
      <c r="E59" s="30"/>
      <c r="F59" s="30"/>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row>
    <row r="60" spans="1:42" ht="18">
      <c r="A60" s="24"/>
      <c r="B60" s="28"/>
      <c r="C60" s="28"/>
      <c r="D60" s="29"/>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row>
    <row r="61" spans="1:42" ht="18">
      <c r="A61" s="24"/>
      <c r="B61" s="28"/>
      <c r="C61" s="31"/>
      <c r="D61" s="32"/>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row>
    <row r="62" spans="1:42" ht="18">
      <c r="A62" s="24"/>
      <c r="B62" s="28"/>
      <c r="C62" s="34"/>
      <c r="D62" s="35"/>
      <c r="E62" s="36"/>
      <c r="F62" s="36"/>
      <c r="G62" s="37"/>
      <c r="H62" s="37"/>
      <c r="I62" s="37"/>
      <c r="J62" s="37"/>
      <c r="K62" s="27"/>
      <c r="L62" s="27"/>
      <c r="M62" s="27"/>
      <c r="N62" s="27"/>
      <c r="O62" s="27"/>
      <c r="P62" s="27"/>
      <c r="Q62" s="27"/>
      <c r="R62" s="27"/>
      <c r="S62" s="27"/>
      <c r="T62" s="27"/>
      <c r="U62" s="25"/>
      <c r="V62" s="25"/>
      <c r="W62" s="27"/>
      <c r="X62" s="27"/>
      <c r="Y62" s="27"/>
      <c r="Z62" s="27"/>
      <c r="AA62" s="27"/>
      <c r="AB62" s="27"/>
      <c r="AC62" s="27"/>
      <c r="AD62" s="27"/>
      <c r="AE62" s="27"/>
      <c r="AF62" s="27"/>
    </row>
  </sheetData>
  <sheetProtection password="D94E" sheet="1" objects="1" scenarios="1"/>
  <mergeCells count="61">
    <mergeCell ref="AG2:AP4"/>
    <mergeCell ref="AG5:AK5"/>
    <mergeCell ref="AL5:AP5"/>
    <mergeCell ref="AG6:AG8"/>
    <mergeCell ref="AH6:AI6"/>
    <mergeCell ref="AJ6:AK6"/>
    <mergeCell ref="AM6:AN6"/>
    <mergeCell ref="AO6:AP6"/>
    <mergeCell ref="AJ8:AK8"/>
    <mergeCell ref="AO8:AP8"/>
    <mergeCell ref="AH7:AH8"/>
    <mergeCell ref="AI7:AI8"/>
    <mergeCell ref="AM7:AM8"/>
    <mergeCell ref="AN7:AN8"/>
    <mergeCell ref="AL6:AL8"/>
    <mergeCell ref="E5:F7"/>
    <mergeCell ref="G5:H7"/>
    <mergeCell ref="I5:J7"/>
    <mergeCell ref="K5:L7"/>
    <mergeCell ref="M5:N7"/>
    <mergeCell ref="O5:P7"/>
    <mergeCell ref="Q5:R7"/>
    <mergeCell ref="S5:T7"/>
    <mergeCell ref="U5:V7"/>
    <mergeCell ref="W5:X7"/>
    <mergeCell ref="Y5:Z7"/>
    <mergeCell ref="AA5:AB7"/>
    <mergeCell ref="AC5:AD7"/>
    <mergeCell ref="AE5:AF7"/>
    <mergeCell ref="A1:H1"/>
    <mergeCell ref="A2:A8"/>
    <mergeCell ref="B2:B8"/>
    <mergeCell ref="C2:C8"/>
    <mergeCell ref="D2:D8"/>
    <mergeCell ref="Y2:AB4"/>
    <mergeCell ref="AC2:AF4"/>
    <mergeCell ref="E2:H4"/>
    <mergeCell ref="I2:L4"/>
    <mergeCell ref="M2:P4"/>
    <mergeCell ref="Q2:T4"/>
    <mergeCell ref="U2:X4"/>
    <mergeCell ref="A58:D58"/>
    <mergeCell ref="A50:A57"/>
    <mergeCell ref="B50:D51"/>
    <mergeCell ref="B52:D53"/>
    <mergeCell ref="B54:D55"/>
    <mergeCell ref="B56:D57"/>
    <mergeCell ref="P50:P58"/>
    <mergeCell ref="R50:R58"/>
    <mergeCell ref="T50:T58"/>
    <mergeCell ref="V50:V58"/>
    <mergeCell ref="F50:F58"/>
    <mergeCell ref="H50:H58"/>
    <mergeCell ref="J50:J58"/>
    <mergeCell ref="L50:L58"/>
    <mergeCell ref="N50:N58"/>
    <mergeCell ref="X50:X58"/>
    <mergeCell ref="Z50:Z58"/>
    <mergeCell ref="AB50:AB58"/>
    <mergeCell ref="AD50:AD58"/>
    <mergeCell ref="AF50:AF58"/>
  </mergeCells>
  <dataValidations count="2">
    <dataValidation type="whole" allowBlank="1" showErrorMessage="1" errorTitle="TAHAP PENGUASAAN" error="Sila Berikan Nilai Antara 1 hingga 3 Sahaja. Terima Kasih" sqref="AG9:AG48 AL9:AL48">
      <formula1>1</formula1>
      <formula2>3</formula2>
    </dataValidation>
    <dataValidation allowBlank="1" showErrorMessage="1" errorTitle="TAHAP PENGUASAAN" error="Sila Berikan Nilai Antara 1 hingga 3 Sahaja. Terima Kasih" sqref="AH9:AI48 AF9:AF48 AM9:AN48 H9:H48 J9:J48 L9:L48 N9:N48 P9:P48 R9:R48 T9:T48 V9:V48 X9:X48 Z9:Z48 AB9:AB48 AD9:AD48 F9:F48"/>
  </dataValidations>
  <pageMargins left="0.7" right="0.7" top="0.75" bottom="0.75" header="0.3" footer="0.3"/>
  <pageSetup paperSize="9" orientation="portrait" horizontalDpi="4294967293" verticalDpi="0" r:id="rId1"/>
  <ignoredErrors>
    <ignoredError sqref="AI58 AN58" formula="1"/>
  </ignoredErrors>
  <legacyDrawing r:id="rId2"/>
  <extLst>
    <ext xmlns:x14="http://schemas.microsoft.com/office/spreadsheetml/2009/9/main" uri="{CCE6A557-97BC-4b89-ADB6-D9C93CAAB3DF}">
      <x14:dataValidations xmlns:xm="http://schemas.microsoft.com/office/excel/2006/main" count="1">
        <x14:dataValidation type="list" allowBlank="1" showErrorMessage="1" errorTitle="TAHAP PENGUASAAN" error="Sila Berikan Nilai Antara 1 hingga 3 Sahaja. Terima Kasih">
          <x14:formula1>
            <xm:f>Configuration!$C$12:$C$14</xm:f>
          </x14:formula1>
          <xm:sqref>S9:S48 AJ9:AK48 AC9:AC48 AA9:AA48 E9:E48 I9:I48 AE9:AE48 M9:M48 G9:G48 Q9:Q48 K9:K48 U9:U48 O9:O48 Y9:Y48 W9:W48 AO9:AP48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Configuration</vt:lpstr>
      <vt:lpstr>MAKLUMAT MURID</vt:lpstr>
      <vt:lpstr>BM</vt:lpstr>
      <vt:lpstr>BI</vt:lpstr>
      <vt:lpstr>BC</vt:lpstr>
      <vt:lpstr>BT</vt:lpstr>
      <vt:lpstr>PM</vt:lpstr>
      <vt:lpstr>PI</vt:lpstr>
      <vt:lpstr>KD</vt:lpstr>
      <vt:lpstr>FK</vt:lpstr>
      <vt:lpstr>KE</vt:lpstr>
      <vt:lpstr>SA</vt:lpstr>
      <vt:lpstr>MA</vt:lpstr>
      <vt:lpstr>KM</vt:lpstr>
      <vt:lpstr>LAPORAN MURID</vt:lpstr>
      <vt:lpstr>IPPK</vt:lpstr>
      <vt:lpstr>IKMTS</vt:lpstr>
      <vt:lpstr>TAFSIRAN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dc:creator>
  <cp:lastModifiedBy>Mohd Azahar Madar</cp:lastModifiedBy>
  <cp:lastPrinted>2017-02-21T04:09:50Z</cp:lastPrinted>
  <dcterms:created xsi:type="dcterms:W3CDTF">2016-11-24T04:23:06Z</dcterms:created>
  <dcterms:modified xsi:type="dcterms:W3CDTF">2017-03-17T07:18:18Z</dcterms:modified>
</cp:coreProperties>
</file>